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template.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https://assoqcpe.sharepoint.com/sites/Infrastructures/DocumentsDossiersSecteur/Documents techniques/Finances/2024_2025/"/>
    </mc:Choice>
  </mc:AlternateContent>
  <xr:revisionPtr revIDLastSave="0" documentId="8_{5126E8E1-ED95-4321-A005-D60E219C6FC6}" xr6:coauthVersionLast="47" xr6:coauthVersionMax="47" xr10:uidLastSave="{00000000-0000-0000-0000-000000000000}"/>
  <workbookProtection workbookAlgorithmName="SHA-512" workbookHashValue="CLBnAnqiuKJkB3tS5OuMmdRLgMxHY40q1f27dYVotOsbZCDQ6eyS8TRtde6wdT4TPmCnzucTHKNjN/bmXJbNnQ==" workbookSaltValue="u7Vk//8noeAeDrQl9TUaWA==" workbookSpinCount="100000" lockStructure="1"/>
  <bookViews>
    <workbookView xWindow="28680" yWindow="-120" windowWidth="29040" windowHeight="15840" xr2:uid="{AD0F6C6E-6353-44FB-9BBE-B1267737B83C}"/>
  </bookViews>
  <sheets>
    <sheet name="Calcul amélioration locative" sheetId="1" r:id="rId1"/>
    <sheet name="Menu déroulant" sheetId="6" state="hidden" r:id="rId2"/>
    <sheet name="Superficie" sheetId="5" state="hidden" r:id="rId3"/>
    <sheet name="Annexe II" sheetId="2" state="hidden" r:id="rId4"/>
    <sheet name="Annexe III" sheetId="3" state="hidden" r:id="rId5"/>
    <sheet name="Annexe IV" sheetId="4" state="hidden" r:id="rId6"/>
  </sheets>
  <definedNames>
    <definedName name="_xlnm._FilterDatabase" localSheetId="5" hidden="1">'Annexe IV'!$A$3:$B$3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9" i="1" l="1"/>
  <c r="B25" i="1" a="1"/>
  <c r="B25" i="1" s="1"/>
  <c r="B23" i="1" a="1"/>
  <c r="B23" i="1" s="1"/>
  <c r="B27" i="1" a="1"/>
  <c r="B27" i="1" s="1"/>
  <c r="B12" i="1"/>
  <c r="B43" i="1" l="1"/>
  <c r="B41" i="1"/>
  <c r="B39" i="1"/>
  <c r="B13" i="1"/>
  <c r="B11" i="1"/>
  <c r="B15" i="1" l="1"/>
  <c r="B14" i="1"/>
  <c r="B16" i="1" l="1"/>
  <c r="B17" i="1" s="1" a="1"/>
  <c r="B17" i="1" s="1"/>
  <c r="B19" i="1" l="1"/>
  <c r="B21" i="1" l="1"/>
  <c r="B37"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Magali Crevier</author>
  </authors>
  <commentList>
    <comment ref="B11" authorId="0" shapeId="0" xr:uid="{6CCEC4C6-8BCB-4668-A487-B8A0555F3EA9}">
      <text>
        <r>
          <rPr>
            <b/>
            <sz val="9"/>
            <color indexed="81"/>
            <rFont val="Tahoma"/>
            <family val="2"/>
          </rPr>
          <t>Magali Crevier:</t>
        </r>
        <r>
          <rPr>
            <sz val="9"/>
            <color indexed="81"/>
            <rFont val="Tahoma"/>
            <family val="2"/>
          </rPr>
          <t xml:space="preserve">
Annexe II</t>
        </r>
      </text>
    </comment>
    <comment ref="B13" authorId="0" shapeId="0" xr:uid="{B48976DA-A261-4B65-8FDD-4F3C4C535EF8}">
      <text>
        <r>
          <rPr>
            <b/>
            <sz val="9"/>
            <color indexed="81"/>
            <rFont val="Tahoma"/>
            <family val="2"/>
          </rPr>
          <t>Magali Crevier:</t>
        </r>
        <r>
          <rPr>
            <sz val="9"/>
            <color indexed="81"/>
            <rFont val="Tahoma"/>
            <family val="2"/>
          </rPr>
          <t xml:space="preserve">
1 Le montant de la salle multifonctionnelle est de 1 945 $ par mètre carré, jusqu’à concurrence du montant indiqué à l’annexe III. Pour être admissible au financement, elle doit avoir une superficie d'au moins 27,9 mètres carrés. 
Salle multifonctionnelle selon l'annexe III, mettre 0 si aucune
Le CPE locataire ne peut recevoir de montant pour la construction ou l'aménagement d'une salle multifonctionnelle, sauf si l'installation en possède déjà une. Dans ce cas, le calcul en tient compte lorsque le CPE réalise des travaux de rénovation ou lorsque le CPE locataire fait l'acquisition de l'installation.
</t>
        </r>
      </text>
    </comment>
    <comment ref="B15" authorId="0" shapeId="0" xr:uid="{D91DB562-FBA6-41DA-82DA-0A7586736718}">
      <text>
        <r>
          <rPr>
            <b/>
            <sz val="9"/>
            <color indexed="81"/>
            <rFont val="Tahoma"/>
            <family val="2"/>
          </rPr>
          <t>Magali Crevier:</t>
        </r>
        <r>
          <rPr>
            <sz val="9"/>
            <color indexed="81"/>
            <rFont val="Tahoma"/>
            <family val="2"/>
          </rPr>
          <t xml:space="preserve">
Indice régional de modulation selon l'annexe IV</t>
        </r>
      </text>
    </comment>
    <comment ref="B19" authorId="0" shapeId="0" xr:uid="{63CAFDEA-DDAA-4AC7-AC9D-CF36E93A4BF6}">
      <text>
        <r>
          <rPr>
            <b/>
            <sz val="9"/>
            <color indexed="81"/>
            <rFont val="Tahoma"/>
            <family val="2"/>
          </rPr>
          <t>Magali Crevier:</t>
        </r>
        <r>
          <rPr>
            <sz val="9"/>
            <color indexed="81"/>
            <rFont val="Tahoma"/>
            <family val="2"/>
          </rPr>
          <t xml:space="preserve">
Incluant Facteur du durée du bail (20% si au moins 5 ans et 25 % pour 10 ans et plus)</t>
        </r>
      </text>
    </comment>
    <comment ref="B21" authorId="0" shapeId="0" xr:uid="{1E370D1D-948D-4BB9-84CE-65C6D09D950D}">
      <text>
        <r>
          <rPr>
            <b/>
            <sz val="9"/>
            <color indexed="81"/>
            <rFont val="Tahoma"/>
            <family val="2"/>
          </rPr>
          <t>Magali Crevier:</t>
        </r>
        <r>
          <rPr>
            <sz val="9"/>
            <color indexed="81"/>
            <rFont val="Tahoma"/>
            <family val="2"/>
          </rPr>
          <t xml:space="preserve">
7% de l'enveloppe Achat-Construction</t>
        </r>
      </text>
    </comment>
    <comment ref="B27" authorId="0" shapeId="0" xr:uid="{4AEE6C03-B2CB-4B4D-8359-90644187D49C}">
      <text>
        <r>
          <rPr>
            <b/>
            <sz val="9"/>
            <color indexed="81"/>
            <rFont val="Tahoma"/>
            <family val="2"/>
          </rPr>
          <t>Magali Crevier:</t>
        </r>
        <r>
          <rPr>
            <sz val="9"/>
            <color indexed="81"/>
            <rFont val="Tahoma"/>
            <family val="2"/>
          </rPr>
          <t xml:space="preserve">
Achat ou rénovation où toutes les places sont nouvelles
Moins de 40 places (31 762 $); 
Plus de 40 places (63 526 $) + 1 057 $ / enfant + 1 057 $ / poupons</t>
        </r>
      </text>
    </comment>
    <comment ref="B31" authorId="0" shapeId="0" xr:uid="{687B828F-1605-4137-A88B-C4DAF43A5714}">
      <text>
        <r>
          <rPr>
            <b/>
            <sz val="9"/>
            <color indexed="81"/>
            <rFont val="Tahoma"/>
            <family val="2"/>
          </rPr>
          <t>Magali Crevier:</t>
        </r>
        <r>
          <rPr>
            <sz val="9"/>
            <color indexed="81"/>
            <rFont val="Tahoma"/>
            <family val="2"/>
          </rPr>
          <t xml:space="preserve">
*À valider à l'adresse courriel suivante : integrationdesarts@mcc.gouv.qc.ca</t>
        </r>
      </text>
    </comment>
    <comment ref="B35" authorId="0" shapeId="0" xr:uid="{A5B59694-9B72-4D51-985A-89920B535055}">
      <text>
        <r>
          <rPr>
            <b/>
            <sz val="9"/>
            <color indexed="81"/>
            <rFont val="Tahoma"/>
            <family val="2"/>
          </rPr>
          <t>Magali Crevier:</t>
        </r>
        <r>
          <rPr>
            <sz val="9"/>
            <color indexed="81"/>
            <rFont val="Tahoma"/>
            <family val="2"/>
          </rPr>
          <t xml:space="preserve">
Dans des circonstance de nature très particulière. Ces montants s'ajoutent après analyse ou entente particulière avec le ministre.</t>
        </r>
      </text>
    </comment>
    <comment ref="B37" authorId="0" shapeId="0" xr:uid="{DCE139A3-2517-4A04-BBB3-A1D639BEC57B}">
      <text>
        <r>
          <rPr>
            <b/>
            <sz val="9"/>
            <color indexed="81"/>
            <rFont val="Tahoma"/>
            <family val="2"/>
          </rPr>
          <t>Magali Crevier:</t>
        </r>
        <r>
          <rPr>
            <sz val="9"/>
            <color indexed="81"/>
            <rFont val="Tahoma"/>
            <family val="2"/>
          </rPr>
          <t xml:space="preserve">
La contribition fiancière du CPE sera déduite de ce montant</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<sst xmlns="http://schemas.openxmlformats.org/spreadsheetml/2006/main" count="77" uniqueCount="74">
  <si>
    <t>Financement améliorations locatives</t>
  </si>
  <si>
    <t>Pour être admissible, le bail de location doit être prévu pour une période d'au moins 5 ans et offrir une option ferme de renouvellement d'une durée équivalente.</t>
  </si>
  <si>
    <t>Insérer dans l'espace en vert votre nombre de places totales, votre nombre de places poupons, la durée de votre bail ainsi que votre région et le calcul se fera automatiquement.</t>
  </si>
  <si>
    <t>Exemple fait pour un CPE de 80 places, dont 15 poupons, comprenant une salle multifonctionnelle, situé dans le Bas-Saint-Laurent</t>
  </si>
  <si>
    <t>Nombre de places totales</t>
  </si>
  <si>
    <t>Nombre de place 17 mois ou moins (poupons)</t>
  </si>
  <si>
    <t>Région</t>
  </si>
  <si>
    <t>Abitibi-Témiscamingue</t>
  </si>
  <si>
    <t>Durée du bail (en années)</t>
  </si>
  <si>
    <t>Salle Multifonctionnelle</t>
  </si>
  <si>
    <t>oui</t>
  </si>
  <si>
    <t>Montant de base</t>
  </si>
  <si>
    <t>Montant poupon</t>
  </si>
  <si>
    <t xml:space="preserve">Total avant indice régional de modulation </t>
  </si>
  <si>
    <t xml:space="preserve">Indice régional de modulation </t>
  </si>
  <si>
    <t xml:space="preserve">Total incluant indice régional de modulation </t>
  </si>
  <si>
    <t>Facteur du durée du bail (20% si au moins 5 ans et 25 % pour 10 ans et plus)</t>
  </si>
  <si>
    <t>Enveloppe maximale achat construction</t>
  </si>
  <si>
    <t>Enveloppe aménagement extérieur</t>
  </si>
  <si>
    <t>Enveloppe honoraires professionnels</t>
  </si>
  <si>
    <t>Enveloppe chargé projet</t>
  </si>
  <si>
    <t>Enveloppe mobilier-équipement</t>
  </si>
  <si>
    <t>Enveloppe jeux extérieurs</t>
  </si>
  <si>
    <t>Enveloppe intégration des Arts à l'architecture</t>
  </si>
  <si>
    <t>Si projet égal ou supérieur à 150 000$</t>
  </si>
  <si>
    <t>Enveloppe achat de terrain</t>
  </si>
  <si>
    <t>Aucune enveloppe</t>
  </si>
  <si>
    <t>Enveloppe spécifique exceptionnelle</t>
  </si>
  <si>
    <t>Exigences peu communes émanant d'autorités compétentes, telle une municipalité</t>
  </si>
  <si>
    <t>Enveloppe totale préliminaire</t>
  </si>
  <si>
    <r>
      <t>Superficie pi</t>
    </r>
    <r>
      <rPr>
        <b/>
        <vertAlign val="superscript"/>
        <sz val="11"/>
        <color theme="1"/>
        <rFont val="Century Gothic"/>
        <family val="2"/>
      </rPr>
      <t>2</t>
    </r>
    <r>
      <rPr>
        <b/>
        <sz val="11"/>
        <color theme="1"/>
        <rFont val="Century Gothic"/>
        <family val="2"/>
      </rPr>
      <t xml:space="preserve"> AVEC salle multi</t>
    </r>
  </si>
  <si>
    <r>
      <t>Superficie pi</t>
    </r>
    <r>
      <rPr>
        <b/>
        <vertAlign val="superscript"/>
        <sz val="11"/>
        <color theme="1"/>
        <rFont val="Century Gothic"/>
        <family val="2"/>
      </rPr>
      <t>2</t>
    </r>
    <r>
      <rPr>
        <b/>
        <sz val="11"/>
        <color theme="1"/>
        <rFont val="Century Gothic"/>
        <family val="2"/>
      </rPr>
      <t xml:space="preserve"> SANS salle multi</t>
    </r>
  </si>
  <si>
    <r>
      <t>Superficie minimum aire de jeu extérieur pi</t>
    </r>
    <r>
      <rPr>
        <b/>
        <vertAlign val="superscript"/>
        <sz val="11"/>
        <color theme="1"/>
        <rFont val="Century Gothic"/>
        <family val="2"/>
      </rPr>
      <t xml:space="preserve">2 </t>
    </r>
  </si>
  <si>
    <t>non</t>
  </si>
  <si>
    <t>Estimation superficie</t>
  </si>
  <si>
    <t>Nombre de places en installation    (0-59 mois)</t>
  </si>
  <si>
    <t>Annexe II</t>
  </si>
  <si>
    <t>Montants de référence maximaux – Installation</t>
  </si>
  <si>
    <t>NOMBRE DE PLACES SUBVENTIONNÉES</t>
  </si>
  <si>
    <t xml:space="preserve">MONTANT MAXIMAL ACHAT-CONSTRUCTION </t>
  </si>
  <si>
    <t>Annexe III</t>
  </si>
  <si>
    <t>Montants de référence maximaux – Salle multifonctionnelle</t>
  </si>
  <si>
    <t>NOMBRE DE PLACES SUBVENTIONNEES</t>
  </si>
  <si>
    <t>MONTANT MAXIMAL POUR UNE SALLE MULTIFONCTIONNELLE</t>
  </si>
  <si>
    <t>Annexe IV</t>
  </si>
  <si>
    <t>Indices régionaux de modulation</t>
  </si>
  <si>
    <t>Région administrative</t>
  </si>
  <si>
    <t xml:space="preserve"> INDICE</t>
  </si>
  <si>
    <t>Bas-Saint-Laurent</t>
  </si>
  <si>
    <t>Capitale-Nationale</t>
  </si>
  <si>
    <t>Centre-du-Québec</t>
  </si>
  <si>
    <t>Chaudière-Appalaches</t>
  </si>
  <si>
    <t>Côte-Nord - Est de Pointe-Parent et Schefferville</t>
  </si>
  <si>
    <t xml:space="preserve">Côte-Nord - Rivière Moisie à Pointe-Parent et Fermont </t>
  </si>
  <si>
    <t xml:space="preserve">Côte-Nord - Rivière Saguenay à rivière Moisie </t>
  </si>
  <si>
    <t>Estrie</t>
  </si>
  <si>
    <t xml:space="preserve">Gaspésie </t>
  </si>
  <si>
    <t>Gaspésie - Îles-de-la-Madeleine</t>
  </si>
  <si>
    <t>Lanaudière</t>
  </si>
  <si>
    <t>Laurentides - MRC d’Antoine-Labelle</t>
  </si>
  <si>
    <t>Laurentides - Sauf la MRC d’Antoine-Labelle</t>
  </si>
  <si>
    <t>Laval</t>
  </si>
  <si>
    <t>Mauricie - Région de La Tuque</t>
  </si>
  <si>
    <t>Mauricie - Sauf la région de La Tuque</t>
  </si>
  <si>
    <t>Montérégie</t>
  </si>
  <si>
    <t>Montréal</t>
  </si>
  <si>
    <t>Nord-du-Québec - Région de Chibougamau</t>
  </si>
  <si>
    <t>Nord-du-Québec - Région du Nunavik</t>
  </si>
  <si>
    <t>Nord-du-Québec - Sauf les régions de Chibougamau et du Nunavik</t>
  </si>
  <si>
    <t>Outaouais</t>
  </si>
  <si>
    <t>Saguenay–Lac-Saint-Jean</t>
  </si>
  <si>
    <t>Superficie pieds2</t>
  </si>
  <si>
    <t>Superficies Salle Multi pieds2</t>
  </si>
  <si>
    <t>Superficie pieds2 0-18 mois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</si>
</sst>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0\ &quot;$&quot;_);[Red]\(#,##0\ &quot;$&quot;\)"/>
    <numFmt numFmtId="44" formatCode="_ * #,##0.00_)\ &quot;$&quot;_ ;_ * \(#,##0.00\)\ &quot;$&quot;_ ;_ * &quot;-&quot;??_)\ &quot;$&quot;_ ;_ @_ "/>
  </numFmts>
  <fonts count="15" x14ac:knownFonts="1">
    <font>
      <sz val="11"/>
      <color theme="1"/>
      <name val="Calibri"/>
      <family val="2"/>
      <scheme val="minor"/>
    </font>
    <font>
      <sz val="8"/>
      <name val="Calibri"/>
      <family val="2"/>
      <scheme val="minor"/>
    </font>
    <font>
      <sz val="11"/>
      <color theme="1"/>
      <name val="Calibri"/>
      <family val="2"/>
      <scheme val="minor"/>
    </font>
    <font>
      <b/>
      <sz val="11"/>
      <color theme="1"/>
      <name val="Arial"/>
      <family val="2"/>
    </font>
    <font>
      <sz val="11"/>
      <color theme="1"/>
      <name val="Arial"/>
      <family val="2"/>
    </font>
    <font>
      <b/>
      <sz val="11"/>
      <color theme="1"/>
      <name val="Century Gothic"/>
      <family val="2"/>
    </font>
    <font>
      <sz val="11"/>
      <color theme="1"/>
      <name val="Century Gothic"/>
      <family val="2"/>
    </font>
    <font>
      <b/>
      <sz val="11"/>
      <color rgb="FFFF0000"/>
      <name val="Century Gothic"/>
      <family val="2"/>
    </font>
    <font>
      <sz val="9"/>
      <color indexed="81"/>
      <name val="Tahoma"/>
      <family val="2"/>
    </font>
    <font>
      <b/>
      <sz val="9"/>
      <color indexed="81"/>
      <name val="Tahoma"/>
      <family val="2"/>
    </font>
    <font>
      <b/>
      <vertAlign val="superscript"/>
      <sz val="11"/>
      <color theme="1"/>
      <name val="Century Gothic"/>
      <family val="2"/>
    </font>
    <font>
      <sz val="11"/>
      <name val="Century Gothic"/>
      <family val="2"/>
    </font>
    <font>
      <b/>
      <sz val="14"/>
      <name val="Century Gothic"/>
      <family val="2"/>
    </font>
    <font>
      <i/>
      <sz val="14"/>
      <name val="Century Gothic"/>
      <family val="2"/>
    </font>
    <font>
      <b/>
      <sz val="14"/>
      <color theme="1"/>
      <name val="Century Gothic"/>
      <family val="2"/>
    </font>
  </fonts>
  <fills count="7">
    <fill>
      <patternFill patternType="none"/>
    </fill>
    <fill>
      <patternFill patternType="gray125"/>
    </fill>
    <fill>
      <patternFill patternType="solid">
        <fgColor theme="7" tint="0.39997558519241921"/>
        <bgColor indexed="64"/>
      </patternFill>
    </fill>
    <fill>
      <patternFill patternType="solid">
        <fgColor rgb="FFB4DEB8"/>
        <bgColor indexed="64"/>
      </patternFill>
    </fill>
    <fill>
      <patternFill patternType="solid">
        <fgColor rgb="FFFFFF00"/>
        <bgColor indexed="64"/>
      </patternFill>
    </fill>
    <fill>
      <patternFill patternType="solid">
        <fgColor rgb="FFC7C1B7"/>
        <bgColor indexed="64"/>
      </patternFill>
    </fill>
    <fill>
      <patternFill patternType="solid">
        <fgColor rgb="FFE8E6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2" fillId="0" borderId="0" applyFont="0" applyFill="0" applyBorder="0" applyAlignment="0" applyProtection="0"/>
  </cellStyleXfs>
  <cellXfs count="60">
    <xf numFmtId="0" fontId="0" fillId="0" borderId="0" xfId="0"/>
    <xf numFmtId="0" fontId="3" fillId="0" borderId="0" xfId="0" applyFont="1"/>
    <xf numFmtId="0" fontId="4" fillId="0" borderId="0" xfId="0" applyFont="1"/>
    <xf numFmtId="0" fontId="4" fillId="0" borderId="1" xfId="0" applyFont="1" applyBorder="1" applyAlignment="1">
      <alignment horizontal="left" indent="1"/>
    </xf>
    <xf numFmtId="0" fontId="4" fillId="0" borderId="1" xfId="0" applyFont="1" applyBorder="1" applyAlignment="1">
      <alignment horizontal="left" wrapText="1" indent="1"/>
    </xf>
    <xf numFmtId="0" fontId="4" fillId="2" borderId="1" xfId="0" applyFont="1" applyFill="1" applyBorder="1" applyAlignment="1">
      <alignment horizontal="center" vertical="center" wrapText="1"/>
    </xf>
    <xf numFmtId="0" fontId="4" fillId="0" borderId="1" xfId="0" applyFont="1" applyBorder="1" applyAlignment="1">
      <alignment horizontal="center" vertical="center"/>
    </xf>
    <xf numFmtId="6" fontId="4" fillId="0" borderId="1" xfId="0" applyNumberFormat="1" applyFont="1" applyBorder="1" applyAlignment="1">
      <alignment horizontal="center" vertical="center"/>
    </xf>
    <xf numFmtId="6" fontId="4" fillId="0" borderId="0" xfId="0" applyNumberFormat="1" applyFont="1"/>
    <xf numFmtId="0" fontId="4" fillId="0" borderId="0" xfId="0" applyFont="1" applyAlignment="1">
      <alignment horizontal="left"/>
    </xf>
    <xf numFmtId="0" fontId="4" fillId="0" borderId="1" xfId="0" applyFont="1" applyBorder="1" applyAlignment="1">
      <alignment horizontal="center" vertical="center" wrapText="1"/>
    </xf>
    <xf numFmtId="0" fontId="4" fillId="0" borderId="0" xfId="0" applyFont="1" applyAlignment="1">
      <alignment horizontal="center" vertical="center"/>
    </xf>
    <xf numFmtId="6" fontId="4" fillId="0" borderId="0" xfId="0" applyNumberFormat="1" applyFont="1" applyAlignment="1">
      <alignment horizontal="center" vertical="center"/>
    </xf>
    <xf numFmtId="2" fontId="4" fillId="0" borderId="0" xfId="0" applyNumberFormat="1" applyFont="1"/>
    <xf numFmtId="0" fontId="4" fillId="2" borderId="1" xfId="0" applyFont="1" applyFill="1" applyBorder="1" applyAlignment="1">
      <alignment horizontal="left" indent="1"/>
    </xf>
    <xf numFmtId="2" fontId="4" fillId="2" borderId="1" xfId="0" applyNumberFormat="1" applyFont="1" applyFill="1" applyBorder="1" applyAlignment="1">
      <alignment horizontal="center" vertical="center"/>
    </xf>
    <xf numFmtId="2" fontId="4" fillId="0" borderId="1" xfId="0" applyNumberFormat="1" applyFont="1" applyBorder="1" applyAlignment="1">
      <alignment horizontal="center" vertical="center"/>
    </xf>
    <xf numFmtId="2" fontId="4" fillId="0" borderId="1" xfId="0" applyNumberFormat="1" applyFont="1" applyBorder="1" applyAlignment="1">
      <alignment horizontal="center" vertical="center" wrapText="1"/>
    </xf>
    <xf numFmtId="0" fontId="5" fillId="0" borderId="0" xfId="0" applyFont="1" applyAlignment="1">
      <alignment horizontal="left" vertical="top"/>
    </xf>
    <xf numFmtId="0" fontId="6" fillId="0" borderId="0" xfId="0" applyFont="1" applyAlignment="1">
      <alignment vertical="top"/>
    </xf>
    <xf numFmtId="44" fontId="6" fillId="0" borderId="0" xfId="1" applyFont="1" applyAlignment="1">
      <alignment vertical="top"/>
    </xf>
    <xf numFmtId="0" fontId="6" fillId="0" borderId="0" xfId="0" applyFont="1" applyAlignment="1">
      <alignment horizontal="left" vertical="top"/>
    </xf>
    <xf numFmtId="44" fontId="6" fillId="0" borderId="1" xfId="1" applyFont="1" applyFill="1" applyBorder="1" applyAlignment="1">
      <alignment horizontal="right" vertical="top"/>
    </xf>
    <xf numFmtId="44" fontId="6" fillId="0" borderId="2" xfId="1" applyFont="1" applyFill="1" applyBorder="1" applyAlignment="1">
      <alignment horizontal="right" vertical="top"/>
    </xf>
    <xf numFmtId="0" fontId="6" fillId="0" borderId="1" xfId="1" applyNumberFormat="1" applyFont="1" applyFill="1" applyBorder="1" applyAlignment="1">
      <alignment horizontal="right" vertical="top"/>
    </xf>
    <xf numFmtId="44" fontId="6" fillId="0" borderId="0" xfId="0" applyNumberFormat="1" applyFont="1" applyAlignment="1">
      <alignment vertical="top"/>
    </xf>
    <xf numFmtId="6" fontId="6" fillId="0" borderId="0" xfId="0" applyNumberFormat="1" applyFont="1" applyAlignment="1">
      <alignment vertical="top"/>
    </xf>
    <xf numFmtId="0" fontId="7" fillId="0" borderId="0" xfId="0" applyFont="1" applyAlignment="1">
      <alignment horizontal="left" vertical="top"/>
    </xf>
    <xf numFmtId="44" fontId="6" fillId="0" borderId="0" xfId="1" applyFont="1" applyFill="1" applyAlignment="1">
      <alignment vertical="top"/>
    </xf>
    <xf numFmtId="0" fontId="5" fillId="0" borderId="0" xfId="0" applyFont="1" applyAlignment="1">
      <alignment vertical="top"/>
    </xf>
    <xf numFmtId="0" fontId="5" fillId="0" borderId="1" xfId="0" applyFont="1" applyBorder="1" applyAlignment="1">
      <alignment horizontal="left" vertical="top"/>
    </xf>
    <xf numFmtId="0" fontId="5" fillId="5" borderId="1" xfId="0" applyFont="1" applyFill="1" applyBorder="1" applyAlignment="1">
      <alignment horizontal="left" vertical="top"/>
    </xf>
    <xf numFmtId="0" fontId="5" fillId="5" borderId="1" xfId="0" applyFont="1" applyFill="1" applyBorder="1" applyAlignment="1">
      <alignment vertical="top"/>
    </xf>
    <xf numFmtId="44" fontId="5" fillId="6" borderId="1" xfId="1" applyFont="1" applyFill="1" applyBorder="1" applyAlignment="1">
      <alignment horizontal="right" vertical="top"/>
    </xf>
    <xf numFmtId="44" fontId="5" fillId="6" borderId="1" xfId="1" applyFont="1" applyFill="1" applyBorder="1" applyAlignment="1">
      <alignment vertical="top"/>
    </xf>
    <xf numFmtId="0" fontId="6" fillId="0" borderId="1" xfId="0" applyFont="1" applyBorder="1" applyAlignment="1">
      <alignment horizontal="left" vertical="top"/>
    </xf>
    <xf numFmtId="0" fontId="6" fillId="0" borderId="0" xfId="0" applyFont="1" applyAlignment="1">
      <alignment horizontal="left" vertical="top" wrapText="1"/>
    </xf>
    <xf numFmtId="0" fontId="6" fillId="0" borderId="3" xfId="0" applyFont="1" applyBorder="1" applyAlignment="1">
      <alignment horizontal="left" vertical="top"/>
    </xf>
    <xf numFmtId="44" fontId="6" fillId="0" borderId="3" xfId="1" applyFont="1" applyFill="1" applyBorder="1" applyAlignment="1">
      <alignment horizontal="right" vertical="top"/>
    </xf>
    <xf numFmtId="44" fontId="5" fillId="4" borderId="1" xfId="1" applyFont="1" applyFill="1" applyBorder="1" applyAlignment="1">
      <alignment horizontal="right" vertical="top"/>
    </xf>
    <xf numFmtId="0" fontId="0" fillId="0" borderId="1" xfId="0" applyBorder="1" applyAlignment="1">
      <alignment horizontal="left"/>
    </xf>
    <xf numFmtId="0" fontId="0" fillId="0" borderId="1" xfId="0" applyBorder="1"/>
    <xf numFmtId="2" fontId="0" fillId="0" borderId="1" xfId="0" applyNumberFormat="1" applyBorder="1"/>
    <xf numFmtId="1" fontId="6" fillId="0" borderId="0" xfId="0" applyNumberFormat="1" applyFont="1" applyAlignment="1">
      <alignment vertical="top"/>
    </xf>
    <xf numFmtId="1" fontId="6" fillId="6" borderId="1" xfId="1" applyNumberFormat="1" applyFont="1" applyFill="1" applyBorder="1" applyAlignment="1" applyProtection="1">
      <alignment horizontal="right" vertical="top"/>
    </xf>
    <xf numFmtId="44" fontId="5" fillId="6" borderId="1" xfId="1" applyFont="1" applyFill="1" applyBorder="1" applyAlignment="1">
      <alignment horizontal="left" vertical="top" wrapText="1"/>
    </xf>
    <xf numFmtId="44" fontId="5" fillId="6" borderId="1" xfId="1" applyFont="1" applyFill="1" applyBorder="1" applyAlignment="1">
      <alignment horizontal="right" vertical="top" wrapText="1"/>
    </xf>
    <xf numFmtId="44" fontId="5" fillId="4" borderId="1" xfId="1" applyFont="1" applyFill="1" applyBorder="1" applyAlignment="1">
      <alignment horizontal="right" vertical="top" wrapText="1"/>
    </xf>
    <xf numFmtId="0" fontId="5" fillId="5" borderId="0" xfId="0" applyFont="1" applyFill="1" applyAlignment="1">
      <alignment horizontal="left" vertical="top"/>
    </xf>
    <xf numFmtId="0" fontId="5" fillId="3" borderId="1" xfId="0" applyFont="1" applyFill="1" applyBorder="1" applyAlignment="1" applyProtection="1">
      <alignment horizontal="left" vertical="top"/>
      <protection locked="0"/>
    </xf>
    <xf numFmtId="0" fontId="5" fillId="3" borderId="1" xfId="0" applyFont="1" applyFill="1" applyBorder="1" applyAlignment="1" applyProtection="1">
      <alignment horizontal="left" vertical="top" wrapText="1"/>
      <protection locked="0"/>
    </xf>
    <xf numFmtId="0" fontId="5" fillId="3" borderId="1" xfId="0" applyFont="1" applyFill="1" applyBorder="1" applyAlignment="1" applyProtection="1">
      <alignment vertical="top"/>
      <protection locked="0"/>
    </xf>
    <xf numFmtId="2" fontId="0" fillId="0" borderId="5" xfId="0" applyNumberFormat="1" applyBorder="1"/>
    <xf numFmtId="0" fontId="11" fillId="0" borderId="0" xfId="0" applyFont="1" applyAlignment="1">
      <alignment horizontal="left" vertical="top" wrapText="1"/>
    </xf>
    <xf numFmtId="0" fontId="13" fillId="3" borderId="0" xfId="0" applyFont="1" applyFill="1" applyAlignment="1">
      <alignment horizontal="left" vertical="top" wrapText="1"/>
    </xf>
    <xf numFmtId="0" fontId="12" fillId="3" borderId="0" xfId="0" applyFont="1" applyFill="1" applyAlignment="1">
      <alignment horizontal="left" vertical="top" wrapText="1"/>
    </xf>
    <xf numFmtId="0" fontId="14" fillId="0" borderId="0" xfId="0" applyFont="1" applyAlignment="1">
      <alignment horizontal="left" vertical="center"/>
    </xf>
    <xf numFmtId="0" fontId="0" fillId="0" borderId="4" xfId="0" applyBorder="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cellXfs>
  <cellStyles count="2">
    <cellStyle name="Monétaire" xfId="1" builtinId="4"/>
    <cellStyle name="Normal" xfId="0" builtinId="0"/>
  </cellStyles>
  <dxfs count="0"/>
  <tableStyles count="0" defaultTableStyle="TableStyleMedium2" defaultPivotStyle="PivotStyleLight16"/>
  <colors>
    <mruColors>
      <color rgb="FFB4DEB8"/>
      <color rgb="FFC7C1B7"/>
      <color rgb="FFE8E6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726558</xdr:colOff>
      <xdr:row>0</xdr:row>
      <xdr:rowOff>194932</xdr:rowOff>
    </xdr:from>
    <xdr:to>
      <xdr:col>1</xdr:col>
      <xdr:colOff>2039487</xdr:colOff>
      <xdr:row>0</xdr:row>
      <xdr:rowOff>859651</xdr:rowOff>
    </xdr:to>
    <xdr:pic>
      <xdr:nvPicPr>
        <xdr:cNvPr id="3" name="Image 2">
          <a:extLst>
            <a:ext uri="{FF2B5EF4-FFF2-40B4-BE49-F238E27FC236}">
              <a16:creationId xmlns:a16="http://schemas.microsoft.com/office/drawing/2014/main" id="{D7EB8A54-C8FC-4242-BF36-F80CC955EDA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68186" y="194932"/>
          <a:ext cx="1316739" cy="658369"/>
        </a:xfrm>
        <a:prstGeom prst="rect">
          <a:avLst/>
        </a:prstGeom>
      </xdr:spPr>
    </xdr:pic>
    <xdr:clientData/>
  </xdr:twoCellAnchor>
</xdr:wsDr>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9CE5B-48C2-408F-9C07-A2ECCE5FA476}">
  <dimension ref="A1:H43"/>
  <sheetViews>
    <sheetView tabSelected="1" zoomScale="90" zoomScaleNormal="90" workbookViewId="0">
      <selection activeCell="B6" sqref="B6"/>
    </sheetView>
  </sheetViews>
  <sheetFormatPr baseColWidth="10" defaultColWidth="11.453125" defaultRowHeight="13.5" x14ac:dyDescent="0.35"/>
  <cols>
    <col min="1" max="1" width="63.36328125" style="21" customWidth="1"/>
    <col min="2" max="2" width="36.453125" style="19" customWidth="1"/>
    <col min="3" max="3" width="26.36328125" style="20" customWidth="1"/>
    <col min="4" max="4" width="11.453125" style="19"/>
    <col min="5" max="5" width="16.453125" style="19" bestFit="1" customWidth="1"/>
    <col min="6" max="6" width="17.6328125" style="19" customWidth="1"/>
    <col min="7" max="16384" width="11.453125" style="19"/>
  </cols>
  <sheetData>
    <row r="1" spans="1:6" ht="81" customHeight="1" x14ac:dyDescent="0.35">
      <c r="A1" s="56" t="s">
        <v>0</v>
      </c>
      <c r="B1" s="56"/>
    </row>
    <row r="2" spans="1:6" ht="38" customHeight="1" x14ac:dyDescent="0.35">
      <c r="A2" s="53" t="s">
        <v>1</v>
      </c>
      <c r="B2" s="53"/>
    </row>
    <row r="3" spans="1:6" ht="62" customHeight="1" x14ac:dyDescent="0.35">
      <c r="A3" s="55" t="s">
        <v>2</v>
      </c>
      <c r="B3" s="55"/>
    </row>
    <row r="4" spans="1:6" ht="51" customHeight="1" x14ac:dyDescent="0.35">
      <c r="A4" s="54" t="s">
        <v>3</v>
      </c>
      <c r="B4" s="54"/>
    </row>
    <row r="6" spans="1:6" ht="14" x14ac:dyDescent="0.35">
      <c r="A6" s="31" t="s">
        <v>4</v>
      </c>
      <c r="B6" s="49">
        <v>80</v>
      </c>
    </row>
    <row r="7" spans="1:6" ht="14" x14ac:dyDescent="0.35">
      <c r="A7" s="31" t="s">
        <v>5</v>
      </c>
      <c r="B7" s="49">
        <v>20</v>
      </c>
    </row>
    <row r="8" spans="1:6" ht="14" x14ac:dyDescent="0.35">
      <c r="A8" s="31" t="s">
        <v>6</v>
      </c>
      <c r="B8" s="50" t="s">
        <v>65</v>
      </c>
    </row>
    <row r="9" spans="1:6" ht="14" x14ac:dyDescent="0.35">
      <c r="A9" s="31" t="s">
        <v>8</v>
      </c>
      <c r="B9" s="49">
        <v>10</v>
      </c>
    </row>
    <row r="10" spans="1:6" ht="14" x14ac:dyDescent="0.35">
      <c r="A10" s="48" t="s">
        <v>9</v>
      </c>
      <c r="B10" s="51" t="s">
        <v>10</v>
      </c>
      <c r="C10" s="28"/>
    </row>
    <row r="11" spans="1:6" hidden="1" x14ac:dyDescent="0.35">
      <c r="A11" s="35" t="s">
        <v>11</v>
      </c>
      <c r="B11" s="22">
        <f>VLOOKUP('Calcul amélioration locative'!B6,'Annexe II'!A4:B103,2,FALSE)</f>
        <v>2393110</v>
      </c>
      <c r="C11" s="28"/>
    </row>
    <row r="12" spans="1:6" hidden="1" x14ac:dyDescent="0.35">
      <c r="A12" s="35" t="s">
        <v>12</v>
      </c>
      <c r="B12" s="22">
        <f>B7*9463</f>
        <v>189260</v>
      </c>
      <c r="C12" s="28"/>
    </row>
    <row r="13" spans="1:6" ht="20.75" hidden="1" customHeight="1" x14ac:dyDescent="0.35">
      <c r="A13" s="36" t="s">
        <v>9</v>
      </c>
      <c r="B13" s="23">
        <f>VLOOKUP(B6,'Annexe III'!A4:B103,2,FALSE)</f>
        <v>251792</v>
      </c>
      <c r="C13" s="28"/>
      <c r="D13" s="36"/>
      <c r="E13" s="36"/>
      <c r="F13" s="36"/>
    </row>
    <row r="14" spans="1:6" hidden="1" x14ac:dyDescent="0.35">
      <c r="A14" s="37" t="s">
        <v>13</v>
      </c>
      <c r="B14" s="38">
        <f>IF(B10="oui",B11+B12+B13,B11+B12)</f>
        <v>2834162</v>
      </c>
      <c r="C14" s="28"/>
    </row>
    <row r="15" spans="1:6" hidden="1" x14ac:dyDescent="0.35">
      <c r="A15" s="35" t="s">
        <v>14</v>
      </c>
      <c r="B15" s="24">
        <f>VLOOKUP(B8,'Annexe IV'!A4:B27,2,FALSE)</f>
        <v>1.07</v>
      </c>
      <c r="C15" s="28"/>
    </row>
    <row r="16" spans="1:6" hidden="1" x14ac:dyDescent="0.35">
      <c r="A16" s="35" t="s">
        <v>15</v>
      </c>
      <c r="B16" s="22">
        <f>B14*B15</f>
        <v>3032553.3400000003</v>
      </c>
      <c r="C16" s="28"/>
    </row>
    <row r="17" spans="1:8" hidden="1" x14ac:dyDescent="0.35">
      <c r="A17" s="35" t="s">
        <v>16</v>
      </c>
      <c r="B17" s="22" cm="1">
        <f t="array" ref="B17">_xlfn.IFS(B9&lt;5,0,B9&lt;10,(B16*0.2),B9&lt;10,(B16*0.2),B9&gt;9,(B16*0.25))</f>
        <v>758138.33500000008</v>
      </c>
      <c r="C17" s="28"/>
    </row>
    <row r="18" spans="1:8" ht="14" x14ac:dyDescent="0.35">
      <c r="A18" s="30"/>
      <c r="B18" s="24"/>
      <c r="C18" s="28"/>
    </row>
    <row r="19" spans="1:8" ht="14" x14ac:dyDescent="0.35">
      <c r="A19" s="31" t="s">
        <v>17</v>
      </c>
      <c r="B19" s="39">
        <f>B17</f>
        <v>758138.33500000008</v>
      </c>
      <c r="C19" s="28"/>
      <c r="E19" s="25"/>
    </row>
    <row r="20" spans="1:8" ht="14" x14ac:dyDescent="0.35">
      <c r="A20" s="18"/>
      <c r="B20" s="20"/>
      <c r="C20" s="28"/>
      <c r="F20" s="25"/>
    </row>
    <row r="21" spans="1:8" ht="14" x14ac:dyDescent="0.35">
      <c r="A21" s="31" t="s">
        <v>18</v>
      </c>
      <c r="B21" s="33">
        <f>0.07*B19</f>
        <v>53069.683450000011</v>
      </c>
      <c r="C21" s="28"/>
      <c r="F21" s="25"/>
    </row>
    <row r="22" spans="1:8" ht="14" x14ac:dyDescent="0.35">
      <c r="A22" s="18"/>
      <c r="B22" s="20"/>
      <c r="C22" s="28"/>
      <c r="E22" s="26"/>
      <c r="F22" s="25"/>
      <c r="G22" s="26"/>
      <c r="H22" s="26"/>
    </row>
    <row r="23" spans="1:8" ht="14" x14ac:dyDescent="0.35">
      <c r="A23" s="31" t="s">
        <v>19</v>
      </c>
      <c r="B23" s="34" cm="1">
        <f t="array" ref="B23">_xlfn.IFS((B19+B21)&lt;608000,(B19+B21)*0.09,(B19+B21)&lt;1216000,54720+(((B19+B21)-608000)*0.072),(B19+B21)&lt;2533000,98496+(((B19+B21)-1216000)*0.063),(B19+B21)&gt;2533000,181467+(((B19+B21)-2533000)*0.0576))</f>
        <v>69350.977328400011</v>
      </c>
      <c r="C23" s="28"/>
      <c r="F23" s="26"/>
      <c r="G23" s="26"/>
      <c r="H23" s="26"/>
    </row>
    <row r="24" spans="1:8" ht="14" x14ac:dyDescent="0.35">
      <c r="A24" s="18"/>
      <c r="B24" s="20"/>
      <c r="C24" s="28"/>
      <c r="F24" s="26"/>
      <c r="G24" s="26"/>
      <c r="H24" s="26"/>
    </row>
    <row r="25" spans="1:8" ht="14" x14ac:dyDescent="0.35">
      <c r="A25" s="31" t="s">
        <v>20</v>
      </c>
      <c r="B25" s="34" cm="1">
        <f t="array" ref="B25">_xlfn.IFS((B19+B21)&lt;1519689,(B19+B21)*0.03,(B19+B21)&lt;3039000,45600+(((B19+B21)-1520000)*0.02),(B19+B21)&gt;3039000,75980+(((B19+B21)-3039000)*0.015))</f>
        <v>24336.240553500003</v>
      </c>
      <c r="C25" s="28"/>
      <c r="F25" s="20"/>
      <c r="G25" s="26"/>
      <c r="H25" s="26"/>
    </row>
    <row r="26" spans="1:8" ht="14" x14ac:dyDescent="0.35">
      <c r="A26" s="18"/>
      <c r="C26" s="28"/>
      <c r="F26" s="20"/>
      <c r="G26" s="26"/>
      <c r="H26" s="26"/>
    </row>
    <row r="27" spans="1:8" ht="41.25" customHeight="1" x14ac:dyDescent="0.35">
      <c r="A27" s="31" t="s">
        <v>21</v>
      </c>
      <c r="B27" s="34" cm="1">
        <f t="array" ref="B27">_xlfn.IFS(B6&lt;41,31762,B6&gt;40,(B6*1057)+63526+(B7*1057))</f>
        <v>169226</v>
      </c>
      <c r="C27" s="28"/>
      <c r="D27" s="36"/>
      <c r="E27" s="36"/>
      <c r="F27" s="36"/>
    </row>
    <row r="28" spans="1:8" ht="14" x14ac:dyDescent="0.35">
      <c r="A28" s="27"/>
      <c r="B28" s="20"/>
      <c r="C28" s="28"/>
    </row>
    <row r="29" spans="1:8" ht="14" x14ac:dyDescent="0.35">
      <c r="A29" s="31" t="s">
        <v>22</v>
      </c>
      <c r="B29" s="34">
        <f>B6*846</f>
        <v>67680</v>
      </c>
      <c r="C29" s="28"/>
    </row>
    <row r="30" spans="1:8" ht="14" x14ac:dyDescent="0.35">
      <c r="A30" s="29"/>
      <c r="B30" s="28"/>
      <c r="C30" s="28"/>
    </row>
    <row r="31" spans="1:8" ht="28" x14ac:dyDescent="0.35">
      <c r="A31" s="31" t="s">
        <v>23</v>
      </c>
      <c r="B31" s="45" t="s">
        <v>24</v>
      </c>
    </row>
    <row r="32" spans="1:8" ht="14" x14ac:dyDescent="0.35">
      <c r="A32" s="29"/>
      <c r="B32" s="28"/>
    </row>
    <row r="33" spans="1:2" ht="14" x14ac:dyDescent="0.35">
      <c r="A33" s="32" t="s">
        <v>25</v>
      </c>
      <c r="B33" s="33" t="s">
        <v>26</v>
      </c>
    </row>
    <row r="34" spans="1:2" ht="14" x14ac:dyDescent="0.35">
      <c r="A34" s="18"/>
      <c r="B34" s="20"/>
    </row>
    <row r="35" spans="1:2" ht="42" x14ac:dyDescent="0.35">
      <c r="A35" s="32" t="s">
        <v>27</v>
      </c>
      <c r="B35" s="46" t="s">
        <v>28</v>
      </c>
    </row>
    <row r="36" spans="1:2" ht="14" x14ac:dyDescent="0.35">
      <c r="A36" s="18"/>
      <c r="B36" s="20"/>
    </row>
    <row r="37" spans="1:2" ht="29.25" customHeight="1" x14ac:dyDescent="0.35">
      <c r="A37" s="32" t="s">
        <v>29</v>
      </c>
      <c r="B37" s="47">
        <f>B19+B21+B23+B25+B27+B29</f>
        <v>1141801.2363319001</v>
      </c>
    </row>
    <row r="39" spans="1:2" ht="16.5" x14ac:dyDescent="0.35">
      <c r="A39" s="31" t="s">
        <v>30</v>
      </c>
      <c r="B39" s="44">
        <f>SUM(VLOOKUP('Calcul amélioration locative'!B6,Superficie!A3:D103,2,FALSE),VLOOKUP('Calcul amélioration locative'!B6,Superficie!A3:D103,3,FALSE),VLOOKUP('Calcul amélioration locative'!B7,Superficie!A3:D103,4,FALSE))</f>
        <v>7741.1647798742142</v>
      </c>
    </row>
    <row r="40" spans="1:2" x14ac:dyDescent="0.35">
      <c r="B40" s="43"/>
    </row>
    <row r="41" spans="1:2" ht="16.5" x14ac:dyDescent="0.35">
      <c r="A41" s="31" t="s">
        <v>31</v>
      </c>
      <c r="B41" s="44">
        <f>SUM(VLOOKUP('Calcul amélioration locative'!B6,Superficie!A3:D103,2,FALSE),VLOOKUP('Calcul amélioration locative'!B7,Superficie!A3:D103,4,FALSE))</f>
        <v>7053.4415094339629</v>
      </c>
    </row>
    <row r="43" spans="1:2" ht="16.5" x14ac:dyDescent="0.35">
      <c r="A43" s="31" t="s">
        <v>32</v>
      </c>
      <c r="B43" s="44">
        <f>0.333*(43.0556*B6)</f>
        <v>1147.001184</v>
      </c>
    </row>
  </sheetData>
  <sheetProtection algorithmName="SHA-512" hashValue="PBihU6Rk5OuFz4Xi9hyLl9/yrSnwyw01LJzqwTomoczipov2ga52zFc/q7Cqppi2WGugxJdL0rbax5OIWtsY3g==" saltValue="2WBGExcJIQTjxfjwc07pfw==" spinCount="100000" sheet="1" selectLockedCells="1"/>
  <mergeCells count="4">
    <mergeCell ref="A2:B2"/>
    <mergeCell ref="A4:B4"/>
    <mergeCell ref="A3:B3"/>
    <mergeCell ref="A1:B1"/>
  </mergeCells>
  <pageMargins left="0.7" right="0.7" top="0.75" bottom="0.75" header="0.3" footer="0.3"/>
  <pageSetup orientation="landscape" verticalDpi="0"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93588A16-48C7-4DA0-9780-EF41F0879FF8}">
          <x14:formula1>
            <xm:f>'Annexe IV'!$A$4:$A$27</xm:f>
          </x14:formula1>
          <xm:sqref>B8</xm:sqref>
        </x14:dataValidation>
        <x14:dataValidation type="list" allowBlank="1" showInputMessage="1" showErrorMessage="1" xr:uid="{C57D7492-3475-4A4A-A01A-320F506AF9D1}">
          <x14:formula1>
            <xm:f>'Menu déroulant'!$A$1:$A$2</xm:f>
          </x14:formula1>
          <xm:sqref>B10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C070A-EB6F-4405-93D7-5E9D1AABAE5E}">
  <dimension ref="A1:A2"/>
  <sheetViews>
    <sheetView workbookViewId="0">
      <selection activeCell="F22" sqref="F22"/>
    </sheetView>
  </sheetViews>
  <sheetFormatPr baseColWidth="10" defaultColWidth="11.453125" defaultRowHeight="14.5" x14ac:dyDescent="0.35"/>
  <sheetData>
    <row r="1" spans="1:1" x14ac:dyDescent="0.35">
      <c r="A1" t="s">
        <v>10</v>
      </c>
    </row>
    <row r="2" spans="1:1" x14ac:dyDescent="0.35">
      <c r="A2" t="s">
        <v>33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BD2F7-18B2-4073-BFC3-02FEBFE32655}">
  <dimension ref="A1:D103"/>
  <sheetViews>
    <sheetView workbookViewId="0">
      <pane xSplit="1" ySplit="2" topLeftCell="B3" activePane="bottomRight" state="frozen"/>
      <selection activeCell="F22" sqref="F22"/>
      <selection pane="topRight" activeCell="F22" sqref="F22"/>
      <selection pane="bottomLeft" activeCell="F22" sqref="F22"/>
      <selection pane="bottomRight" activeCell="A2" sqref="A2:D103"/>
    </sheetView>
  </sheetViews>
  <sheetFormatPr baseColWidth="10" defaultColWidth="11.453125" defaultRowHeight="14.5" x14ac:dyDescent="0.35"/>
  <cols>
    <col min="1" max="1" width="42.54296875" bestFit="1" customWidth="1"/>
    <col min="2" max="2" width="16.36328125" bestFit="1" customWidth="1"/>
    <col min="3" max="3" width="27.36328125" bestFit="1" customWidth="1"/>
    <col min="4" max="4" width="25.36328125" bestFit="1" customWidth="1"/>
  </cols>
  <sheetData>
    <row r="1" spans="1:4" x14ac:dyDescent="0.35">
      <c r="A1" s="57" t="s">
        <v>34</v>
      </c>
      <c r="B1" s="57"/>
      <c r="C1" s="57"/>
      <c r="D1" s="57"/>
    </row>
    <row r="2" spans="1:4" x14ac:dyDescent="0.35">
      <c r="A2" s="40" t="s">
        <v>35</v>
      </c>
      <c r="B2" s="41" t="s">
        <v>71</v>
      </c>
      <c r="C2" s="41" t="s">
        <v>72</v>
      </c>
      <c r="D2" s="41" t="s">
        <v>73</v>
      </c>
    </row>
    <row r="3" spans="1:4" x14ac:dyDescent="0.35">
      <c r="A3" s="40">
        <v>0</v>
      </c>
      <c r="B3" s="42">
        <v>0</v>
      </c>
      <c r="C3" s="42">
        <v>0</v>
      </c>
      <c r="D3" s="42">
        <v>0</v>
      </c>
    </row>
    <row r="4" spans="1:4" x14ac:dyDescent="0.35">
      <c r="A4" s="40">
        <v>1</v>
      </c>
      <c r="B4" s="42">
        <v>2100.3899371069183</v>
      </c>
      <c r="C4" s="42">
        <v>299.88050314465409</v>
      </c>
      <c r="D4" s="42">
        <v>25.84</v>
      </c>
    </row>
    <row r="5" spans="1:4" x14ac:dyDescent="0.35">
      <c r="A5" s="40">
        <v>2</v>
      </c>
      <c r="B5" s="42">
        <v>2100.3899371069183</v>
      </c>
      <c r="C5" s="42">
        <v>299.88050314465409</v>
      </c>
      <c r="D5" s="42">
        <v>51.68</v>
      </c>
    </row>
    <row r="6" spans="1:4" x14ac:dyDescent="0.35">
      <c r="A6" s="40">
        <v>3</v>
      </c>
      <c r="B6" s="42">
        <v>2100.3899371069183</v>
      </c>
      <c r="C6" s="42">
        <v>299.88050314465409</v>
      </c>
      <c r="D6" s="42">
        <v>77.52</v>
      </c>
    </row>
    <row r="7" spans="1:4" x14ac:dyDescent="0.35">
      <c r="A7" s="40">
        <v>4</v>
      </c>
      <c r="B7" s="42">
        <v>2100.3899371069183</v>
      </c>
      <c r="C7" s="42">
        <v>299.88050314465409</v>
      </c>
      <c r="D7" s="42">
        <v>103.36</v>
      </c>
    </row>
    <row r="8" spans="1:4" x14ac:dyDescent="0.35">
      <c r="A8" s="40">
        <v>5</v>
      </c>
      <c r="B8" s="42">
        <v>2100.3899371069183</v>
      </c>
      <c r="C8" s="42">
        <v>299.88050314465409</v>
      </c>
      <c r="D8" s="42">
        <v>129.19999999999999</v>
      </c>
    </row>
    <row r="9" spans="1:4" x14ac:dyDescent="0.35">
      <c r="A9" s="40">
        <v>6</v>
      </c>
      <c r="B9" s="42">
        <v>2100.3899371069183</v>
      </c>
      <c r="C9" s="42">
        <v>299.88050314465409</v>
      </c>
      <c r="D9" s="42">
        <v>155.04</v>
      </c>
    </row>
    <row r="10" spans="1:4" x14ac:dyDescent="0.35">
      <c r="A10" s="40">
        <v>7</v>
      </c>
      <c r="B10" s="42">
        <v>2100.3899371069183</v>
      </c>
      <c r="C10" s="42">
        <v>299.88050314465409</v>
      </c>
      <c r="D10" s="42">
        <v>180.88</v>
      </c>
    </row>
    <row r="11" spans="1:4" x14ac:dyDescent="0.35">
      <c r="A11" s="40">
        <v>8</v>
      </c>
      <c r="B11" s="42">
        <v>2100.3899371069183</v>
      </c>
      <c r="C11" s="42">
        <v>299.88050314465409</v>
      </c>
      <c r="D11" s="42">
        <v>206.72</v>
      </c>
    </row>
    <row r="12" spans="1:4" x14ac:dyDescent="0.35">
      <c r="A12" s="40">
        <v>9</v>
      </c>
      <c r="B12" s="42">
        <v>2100.3899371069183</v>
      </c>
      <c r="C12" s="42">
        <v>299.88050314465409</v>
      </c>
      <c r="D12" s="42">
        <v>232.56</v>
      </c>
    </row>
    <row r="13" spans="1:4" x14ac:dyDescent="0.35">
      <c r="A13" s="40">
        <v>10</v>
      </c>
      <c r="B13" s="42">
        <v>2100.3899371069183</v>
      </c>
      <c r="C13" s="42">
        <v>299.88050314465409</v>
      </c>
      <c r="D13" s="42">
        <v>258.39999999999998</v>
      </c>
    </row>
    <row r="14" spans="1:4" x14ac:dyDescent="0.35">
      <c r="A14" s="40">
        <v>11</v>
      </c>
      <c r="B14" s="42">
        <v>2100.3899371069183</v>
      </c>
      <c r="C14" s="42">
        <v>299.88050314465409</v>
      </c>
      <c r="D14" s="42">
        <v>284.24</v>
      </c>
    </row>
    <row r="15" spans="1:4" x14ac:dyDescent="0.35">
      <c r="A15" s="40">
        <v>12</v>
      </c>
      <c r="B15" s="42">
        <v>2100.3899371069183</v>
      </c>
      <c r="C15" s="42">
        <v>299.88050314465409</v>
      </c>
      <c r="D15" s="42">
        <v>310.08</v>
      </c>
    </row>
    <row r="16" spans="1:4" x14ac:dyDescent="0.35">
      <c r="A16" s="40">
        <v>13</v>
      </c>
      <c r="B16" s="42">
        <v>2100.3899371069183</v>
      </c>
      <c r="C16" s="42">
        <v>299.88050314465409</v>
      </c>
      <c r="D16" s="42">
        <v>335.92</v>
      </c>
    </row>
    <row r="17" spans="1:4" x14ac:dyDescent="0.35">
      <c r="A17" s="40">
        <v>14</v>
      </c>
      <c r="B17" s="42">
        <v>2100.3899371069183</v>
      </c>
      <c r="C17" s="42">
        <v>299.88050314465409</v>
      </c>
      <c r="D17" s="42">
        <v>361.76</v>
      </c>
    </row>
    <row r="18" spans="1:4" x14ac:dyDescent="0.35">
      <c r="A18" s="40">
        <v>15</v>
      </c>
      <c r="B18" s="42">
        <v>2100.3899371069183</v>
      </c>
      <c r="C18" s="42">
        <v>299.88050314465409</v>
      </c>
      <c r="D18" s="42">
        <v>387.6</v>
      </c>
    </row>
    <row r="19" spans="1:4" x14ac:dyDescent="0.35">
      <c r="A19" s="40">
        <v>16</v>
      </c>
      <c r="B19" s="42">
        <v>2100.3899371069183</v>
      </c>
      <c r="C19" s="42">
        <v>299.88050314465409</v>
      </c>
      <c r="D19" s="42">
        <v>413.44</v>
      </c>
    </row>
    <row r="20" spans="1:4" x14ac:dyDescent="0.35">
      <c r="A20" s="40">
        <v>17</v>
      </c>
      <c r="B20" s="42">
        <v>2100.3899371069183</v>
      </c>
      <c r="C20" s="42">
        <v>299.88050314465409</v>
      </c>
      <c r="D20" s="42">
        <v>439.28</v>
      </c>
    </row>
    <row r="21" spans="1:4" x14ac:dyDescent="0.35">
      <c r="A21" s="40">
        <v>18</v>
      </c>
      <c r="B21" s="42">
        <v>2100.3899371069183</v>
      </c>
      <c r="C21" s="42">
        <v>299.88050314465409</v>
      </c>
      <c r="D21" s="42">
        <v>465.12</v>
      </c>
    </row>
    <row r="22" spans="1:4" x14ac:dyDescent="0.35">
      <c r="A22" s="40">
        <v>19</v>
      </c>
      <c r="B22" s="42">
        <v>2100.3899371069183</v>
      </c>
      <c r="C22" s="42">
        <v>299.88050314465409</v>
      </c>
      <c r="D22" s="42">
        <v>490.96</v>
      </c>
    </row>
    <row r="23" spans="1:4" x14ac:dyDescent="0.35">
      <c r="A23" s="40">
        <v>20</v>
      </c>
      <c r="B23" s="42">
        <v>2169.7264150943397</v>
      </c>
      <c r="C23" s="42">
        <v>399.82075471698113</v>
      </c>
      <c r="D23" s="42">
        <v>516.79999999999995</v>
      </c>
    </row>
    <row r="24" spans="1:4" x14ac:dyDescent="0.35">
      <c r="A24" s="40">
        <v>21</v>
      </c>
      <c r="B24" s="42">
        <v>2239.0786163522012</v>
      </c>
      <c r="C24" s="42">
        <v>399.82075471698113</v>
      </c>
      <c r="D24" s="42">
        <v>542.64</v>
      </c>
    </row>
    <row r="25" spans="1:4" x14ac:dyDescent="0.35">
      <c r="A25" s="40">
        <v>22</v>
      </c>
      <c r="B25" s="42">
        <v>2308.4182389937105</v>
      </c>
      <c r="C25" s="42">
        <v>399.82075471698113</v>
      </c>
      <c r="D25" s="42">
        <v>568.48</v>
      </c>
    </row>
    <row r="26" spans="1:4" x14ac:dyDescent="0.35">
      <c r="A26" s="40">
        <v>23</v>
      </c>
      <c r="B26" s="42">
        <v>2377.7704402515724</v>
      </c>
      <c r="C26" s="42">
        <v>399.82075471698113</v>
      </c>
      <c r="D26" s="42">
        <v>594.32000000000005</v>
      </c>
    </row>
    <row r="27" spans="1:4" x14ac:dyDescent="0.35">
      <c r="A27" s="40">
        <v>24</v>
      </c>
      <c r="B27" s="42">
        <v>2447.135220125786</v>
      </c>
      <c r="C27" s="42">
        <v>399.82075471698113</v>
      </c>
      <c r="D27" s="42">
        <v>620.16</v>
      </c>
    </row>
    <row r="28" spans="1:4" x14ac:dyDescent="0.35">
      <c r="A28" s="40">
        <v>25</v>
      </c>
      <c r="B28" s="42">
        <v>2516.4622641509436</v>
      </c>
      <c r="C28" s="42">
        <v>399.82075471698113</v>
      </c>
      <c r="D28" s="42">
        <v>646</v>
      </c>
    </row>
    <row r="29" spans="1:4" x14ac:dyDescent="0.35">
      <c r="A29" s="40">
        <v>26</v>
      </c>
      <c r="B29" s="42">
        <v>2585.817610062893</v>
      </c>
      <c r="C29" s="42">
        <v>399.82075471698113</v>
      </c>
      <c r="D29" s="42">
        <v>671.84</v>
      </c>
    </row>
    <row r="30" spans="1:4" x14ac:dyDescent="0.35">
      <c r="A30" s="40">
        <v>27</v>
      </c>
      <c r="B30" s="42">
        <v>2655.1635220125786</v>
      </c>
      <c r="C30" s="42">
        <v>399.82075471698113</v>
      </c>
      <c r="D30" s="42">
        <v>697.68</v>
      </c>
    </row>
    <row r="31" spans="1:4" x14ac:dyDescent="0.35">
      <c r="A31" s="40">
        <v>28</v>
      </c>
      <c r="B31" s="42">
        <v>2724.5125786163521</v>
      </c>
      <c r="C31" s="42">
        <v>399.82075471698113</v>
      </c>
      <c r="D31" s="42">
        <v>723.52</v>
      </c>
    </row>
    <row r="32" spans="1:4" x14ac:dyDescent="0.35">
      <c r="A32" s="40">
        <v>29</v>
      </c>
      <c r="B32" s="42">
        <v>2793.8773584905662</v>
      </c>
      <c r="C32" s="42">
        <v>399.82075471698113</v>
      </c>
      <c r="D32" s="42">
        <v>749.36</v>
      </c>
    </row>
    <row r="33" spans="1:4" x14ac:dyDescent="0.35">
      <c r="A33" s="40">
        <v>30</v>
      </c>
      <c r="B33" s="42">
        <v>2863.2106918238992</v>
      </c>
      <c r="C33" s="42">
        <v>399.82075471698113</v>
      </c>
      <c r="D33" s="42">
        <v>775.2</v>
      </c>
    </row>
    <row r="34" spans="1:4" x14ac:dyDescent="0.35">
      <c r="A34" s="40">
        <v>31</v>
      </c>
      <c r="B34" s="42">
        <v>2932.5597484276727</v>
      </c>
      <c r="C34" s="42">
        <v>399.82075471698113</v>
      </c>
      <c r="D34" s="42">
        <v>801.04</v>
      </c>
    </row>
    <row r="35" spans="1:4" x14ac:dyDescent="0.35">
      <c r="A35" s="40">
        <v>32</v>
      </c>
      <c r="B35" s="42">
        <v>3001.9056603773583</v>
      </c>
      <c r="C35" s="42">
        <v>399.82075471698113</v>
      </c>
      <c r="D35" s="42">
        <v>826.88</v>
      </c>
    </row>
    <row r="36" spans="1:4" x14ac:dyDescent="0.35">
      <c r="A36" s="40">
        <v>33</v>
      </c>
      <c r="B36" s="42">
        <v>3071.248427672956</v>
      </c>
      <c r="C36" s="42">
        <v>399.82075471698113</v>
      </c>
      <c r="D36" s="42">
        <v>852.72</v>
      </c>
    </row>
    <row r="37" spans="1:4" x14ac:dyDescent="0.35">
      <c r="A37" s="40">
        <v>34</v>
      </c>
      <c r="B37" s="42">
        <v>3140.616352201258</v>
      </c>
      <c r="C37" s="42">
        <v>399.82075471698113</v>
      </c>
      <c r="D37" s="42">
        <v>878.56</v>
      </c>
    </row>
    <row r="38" spans="1:4" x14ac:dyDescent="0.35">
      <c r="A38" s="40">
        <v>35</v>
      </c>
      <c r="B38" s="42">
        <v>3209.9748427672957</v>
      </c>
      <c r="C38" s="42">
        <v>399.82075471698113</v>
      </c>
      <c r="D38" s="42">
        <v>904.4</v>
      </c>
    </row>
    <row r="39" spans="1:4" x14ac:dyDescent="0.35">
      <c r="A39" s="40">
        <v>36</v>
      </c>
      <c r="B39" s="42">
        <v>3279.3113207547171</v>
      </c>
      <c r="C39" s="42">
        <v>399.82075471698113</v>
      </c>
      <c r="D39" s="42">
        <v>930.24</v>
      </c>
    </row>
    <row r="40" spans="1:4" x14ac:dyDescent="0.35">
      <c r="A40" s="40">
        <v>37</v>
      </c>
      <c r="B40" s="42">
        <v>3348.6666666666665</v>
      </c>
      <c r="C40" s="42">
        <v>399.82075471698113</v>
      </c>
      <c r="D40" s="42">
        <v>956.08</v>
      </c>
    </row>
    <row r="41" spans="1:4" x14ac:dyDescent="0.35">
      <c r="A41" s="40">
        <v>38</v>
      </c>
      <c r="B41" s="42">
        <v>3418.0031446540879</v>
      </c>
      <c r="C41" s="42">
        <v>399.82075471698113</v>
      </c>
      <c r="D41" s="42">
        <v>981.92</v>
      </c>
    </row>
    <row r="42" spans="1:4" x14ac:dyDescent="0.35">
      <c r="A42" s="40">
        <v>39</v>
      </c>
      <c r="B42" s="42">
        <v>3487.3584905660377</v>
      </c>
      <c r="C42" s="42">
        <v>399.82075471698113</v>
      </c>
      <c r="D42" s="42">
        <v>1007.76</v>
      </c>
    </row>
    <row r="43" spans="1:4" x14ac:dyDescent="0.35">
      <c r="A43" s="40">
        <v>40</v>
      </c>
      <c r="B43" s="42">
        <v>3625.3553459119498</v>
      </c>
      <c r="C43" s="42">
        <v>499.79559748427675</v>
      </c>
      <c r="D43" s="42">
        <v>1033.5999999999999</v>
      </c>
    </row>
    <row r="44" spans="1:4" x14ac:dyDescent="0.35">
      <c r="A44" s="40">
        <v>41</v>
      </c>
      <c r="B44" s="42">
        <v>3694.7106918238992</v>
      </c>
      <c r="C44" s="42">
        <v>499.79559748427675</v>
      </c>
      <c r="D44" s="42">
        <v>1059.44</v>
      </c>
    </row>
    <row r="45" spans="1:4" x14ac:dyDescent="0.35">
      <c r="A45" s="40">
        <v>42</v>
      </c>
      <c r="B45" s="42">
        <v>3764.0628930817611</v>
      </c>
      <c r="C45" s="42">
        <v>499.79559748427675</v>
      </c>
      <c r="D45" s="42">
        <v>1085.28</v>
      </c>
    </row>
    <row r="46" spans="1:4" x14ac:dyDescent="0.35">
      <c r="A46" s="40">
        <v>43</v>
      </c>
      <c r="B46" s="42">
        <v>3833.3962264150941</v>
      </c>
      <c r="C46" s="42">
        <v>499.79559748427675</v>
      </c>
      <c r="D46" s="42">
        <v>1111.1199999999999</v>
      </c>
    </row>
    <row r="47" spans="1:4" x14ac:dyDescent="0.35">
      <c r="A47" s="40">
        <v>44</v>
      </c>
      <c r="B47" s="42">
        <v>3902.7452830188681</v>
      </c>
      <c r="C47" s="42">
        <v>499.79559748427675</v>
      </c>
      <c r="D47" s="42">
        <v>1136.96</v>
      </c>
    </row>
    <row r="48" spans="1:4" x14ac:dyDescent="0.35">
      <c r="A48" s="40">
        <v>45</v>
      </c>
      <c r="B48" s="42">
        <v>3972.1037735849059</v>
      </c>
      <c r="C48" s="42">
        <v>499.79559748427675</v>
      </c>
      <c r="D48" s="42">
        <v>1162.8</v>
      </c>
    </row>
    <row r="49" spans="1:4" x14ac:dyDescent="0.35">
      <c r="A49" s="40">
        <v>46</v>
      </c>
      <c r="B49" s="42">
        <v>4041.4622641509436</v>
      </c>
      <c r="C49" s="42">
        <v>499.79559748427675</v>
      </c>
      <c r="D49" s="42">
        <v>1188.6400000000001</v>
      </c>
    </row>
    <row r="50" spans="1:4" x14ac:dyDescent="0.35">
      <c r="A50" s="40">
        <v>47</v>
      </c>
      <c r="B50" s="42">
        <v>4110.8176100628934</v>
      </c>
      <c r="C50" s="42">
        <v>499.79559748427675</v>
      </c>
      <c r="D50" s="42">
        <v>1214.48</v>
      </c>
    </row>
    <row r="51" spans="1:4" x14ac:dyDescent="0.35">
      <c r="A51" s="40">
        <v>48</v>
      </c>
      <c r="B51" s="42">
        <v>4180.1603773584902</v>
      </c>
      <c r="C51" s="42">
        <v>499.79559748427675</v>
      </c>
      <c r="D51" s="42">
        <v>1240.32</v>
      </c>
    </row>
    <row r="52" spans="1:4" x14ac:dyDescent="0.35">
      <c r="A52" s="40">
        <v>49</v>
      </c>
      <c r="B52" s="42">
        <v>4249.5094339622638</v>
      </c>
      <c r="C52" s="42">
        <v>499.79559748427675</v>
      </c>
      <c r="D52" s="42">
        <v>1266.1600000000001</v>
      </c>
    </row>
    <row r="53" spans="1:4" x14ac:dyDescent="0.35">
      <c r="A53" s="40">
        <v>50</v>
      </c>
      <c r="B53" s="42">
        <v>4318.8396226415098</v>
      </c>
      <c r="C53" s="42">
        <v>499.79559748427675</v>
      </c>
      <c r="D53" s="42">
        <v>1292</v>
      </c>
    </row>
    <row r="54" spans="1:4" x14ac:dyDescent="0.35">
      <c r="A54" s="40">
        <v>51</v>
      </c>
      <c r="B54" s="42">
        <v>4388.2106918238997</v>
      </c>
      <c r="C54" s="42">
        <v>499.79559748427675</v>
      </c>
      <c r="D54" s="42">
        <v>1317.84</v>
      </c>
    </row>
    <row r="55" spans="1:4" x14ac:dyDescent="0.35">
      <c r="A55" s="40">
        <v>52</v>
      </c>
      <c r="B55" s="42">
        <v>4457.5534591194964</v>
      </c>
      <c r="C55" s="42">
        <v>499.79559748427675</v>
      </c>
      <c r="D55" s="42">
        <v>1343.68</v>
      </c>
    </row>
    <row r="56" spans="1:4" x14ac:dyDescent="0.35">
      <c r="A56" s="40">
        <v>53</v>
      </c>
      <c r="B56" s="42">
        <v>4526.9088050314467</v>
      </c>
      <c r="C56" s="42">
        <v>499.79559748427675</v>
      </c>
      <c r="D56" s="42">
        <v>1369.52</v>
      </c>
    </row>
    <row r="57" spans="1:4" x14ac:dyDescent="0.35">
      <c r="A57" s="40">
        <v>54</v>
      </c>
      <c r="B57" s="42">
        <v>4596.2578616352203</v>
      </c>
      <c r="C57" s="42">
        <v>499.79559748427675</v>
      </c>
      <c r="D57" s="42">
        <v>1395.36</v>
      </c>
    </row>
    <row r="58" spans="1:4" x14ac:dyDescent="0.35">
      <c r="A58" s="40">
        <v>55</v>
      </c>
      <c r="B58" s="42">
        <v>4734.2610062893082</v>
      </c>
      <c r="C58" s="42">
        <v>499.79559748427675</v>
      </c>
      <c r="D58" s="42">
        <v>1421.2</v>
      </c>
    </row>
    <row r="59" spans="1:4" x14ac:dyDescent="0.35">
      <c r="A59" s="40">
        <v>56</v>
      </c>
      <c r="B59" s="42">
        <v>4803.6100628930817</v>
      </c>
      <c r="C59" s="42">
        <v>499.79559748427675</v>
      </c>
      <c r="D59" s="42">
        <v>1447.04</v>
      </c>
    </row>
    <row r="60" spans="1:4" x14ac:dyDescent="0.35">
      <c r="A60" s="40">
        <v>57</v>
      </c>
      <c r="B60" s="42">
        <v>4872.9654088050311</v>
      </c>
      <c r="C60" s="42">
        <v>499.79559748427675</v>
      </c>
      <c r="D60" s="42">
        <v>1472.8799999999999</v>
      </c>
    </row>
    <row r="61" spans="1:4" x14ac:dyDescent="0.35">
      <c r="A61" s="40">
        <v>58</v>
      </c>
      <c r="B61" s="42">
        <v>4942.3018867924529</v>
      </c>
      <c r="C61" s="42">
        <v>499.79559748427675</v>
      </c>
      <c r="D61" s="42">
        <v>1498.72</v>
      </c>
    </row>
    <row r="62" spans="1:4" x14ac:dyDescent="0.35">
      <c r="A62" s="40">
        <v>59</v>
      </c>
      <c r="B62" s="42">
        <v>5011.6509433962265</v>
      </c>
      <c r="C62" s="42">
        <v>499.79559748427675</v>
      </c>
      <c r="D62" s="42">
        <v>1524.56</v>
      </c>
    </row>
    <row r="63" spans="1:4" x14ac:dyDescent="0.35">
      <c r="A63" s="40">
        <v>60</v>
      </c>
      <c r="B63" s="42">
        <v>5081.0094339622638</v>
      </c>
      <c r="C63" s="42">
        <v>515.79245283018872</v>
      </c>
      <c r="D63" s="42">
        <v>1550.4</v>
      </c>
    </row>
    <row r="64" spans="1:4" x14ac:dyDescent="0.35">
      <c r="A64" s="40">
        <v>61</v>
      </c>
      <c r="B64" s="42">
        <v>5150.3396226415098</v>
      </c>
      <c r="C64" s="42">
        <v>515.79245283018872</v>
      </c>
      <c r="D64" s="42">
        <v>1576.24</v>
      </c>
    </row>
    <row r="65" spans="1:4" x14ac:dyDescent="0.35">
      <c r="A65" s="40">
        <v>62</v>
      </c>
      <c r="B65" s="42">
        <v>5219.6949685534591</v>
      </c>
      <c r="C65" s="42">
        <v>515.79245283018872</v>
      </c>
      <c r="D65" s="42">
        <v>1602.08</v>
      </c>
    </row>
    <row r="66" spans="1:4" x14ac:dyDescent="0.35">
      <c r="A66" s="40">
        <v>63</v>
      </c>
      <c r="B66" s="42">
        <v>5289.0534591194964</v>
      </c>
      <c r="C66" s="42">
        <v>515.79245283018872</v>
      </c>
      <c r="D66" s="42">
        <v>1627.92</v>
      </c>
    </row>
    <row r="67" spans="1:4" x14ac:dyDescent="0.35">
      <c r="A67" s="40">
        <v>64</v>
      </c>
      <c r="B67" s="42">
        <v>5358.3962264150941</v>
      </c>
      <c r="C67" s="42">
        <v>515.79245283018872</v>
      </c>
      <c r="D67" s="42">
        <v>1653.76</v>
      </c>
    </row>
    <row r="68" spans="1:4" x14ac:dyDescent="0.35">
      <c r="A68" s="40">
        <v>65</v>
      </c>
      <c r="B68" s="42">
        <v>5427.7515723270444</v>
      </c>
      <c r="C68" s="42">
        <v>558.77672955974845</v>
      </c>
      <c r="D68" s="42">
        <v>1679.6</v>
      </c>
    </row>
    <row r="69" spans="1:4" x14ac:dyDescent="0.35">
      <c r="A69" s="40">
        <v>66</v>
      </c>
      <c r="B69" s="42">
        <v>5497.0880503144654</v>
      </c>
      <c r="C69" s="42">
        <v>558.77672955974845</v>
      </c>
      <c r="D69" s="42">
        <v>1705.44</v>
      </c>
    </row>
    <row r="70" spans="1:4" x14ac:dyDescent="0.35">
      <c r="A70" s="40">
        <v>67</v>
      </c>
      <c r="B70" s="42">
        <v>5566.4496855345915</v>
      </c>
      <c r="C70" s="42">
        <v>558.77672955974845</v>
      </c>
      <c r="D70" s="42">
        <v>1731.28</v>
      </c>
    </row>
    <row r="71" spans="1:4" x14ac:dyDescent="0.35">
      <c r="A71" s="40">
        <v>68</v>
      </c>
      <c r="B71" s="42">
        <v>5635.7955974842771</v>
      </c>
      <c r="C71" s="42">
        <v>558.77672955974845</v>
      </c>
      <c r="D71" s="42">
        <v>1757.12</v>
      </c>
    </row>
    <row r="72" spans="1:4" x14ac:dyDescent="0.35">
      <c r="A72" s="40">
        <v>69</v>
      </c>
      <c r="B72" s="42">
        <v>5705.135220125786</v>
      </c>
      <c r="C72" s="42">
        <v>558.77672955974845</v>
      </c>
      <c r="D72" s="42">
        <v>1782.96</v>
      </c>
    </row>
    <row r="73" spans="1:4" x14ac:dyDescent="0.35">
      <c r="A73" s="40">
        <v>70</v>
      </c>
      <c r="B73" s="42">
        <v>5843.166666666667</v>
      </c>
      <c r="C73" s="42">
        <v>601.75471698113211</v>
      </c>
      <c r="D73" s="42">
        <v>1808.8</v>
      </c>
    </row>
    <row r="74" spans="1:4" x14ac:dyDescent="0.35">
      <c r="A74" s="40">
        <v>71</v>
      </c>
      <c r="B74" s="42">
        <v>5912.5031446540879</v>
      </c>
      <c r="C74" s="42">
        <v>601.75471698113211</v>
      </c>
      <c r="D74" s="42">
        <v>1834.64</v>
      </c>
    </row>
    <row r="75" spans="1:4" x14ac:dyDescent="0.35">
      <c r="A75" s="40">
        <v>72</v>
      </c>
      <c r="B75" s="42">
        <v>5981.864779874214</v>
      </c>
      <c r="C75" s="42">
        <v>601.75471698113211</v>
      </c>
      <c r="D75" s="42">
        <v>1860.48</v>
      </c>
    </row>
    <row r="76" spans="1:4" x14ac:dyDescent="0.35">
      <c r="A76" s="40">
        <v>73</v>
      </c>
      <c r="B76" s="42">
        <v>6051.2075471698117</v>
      </c>
      <c r="C76" s="42">
        <v>601.75471698113211</v>
      </c>
      <c r="D76" s="42">
        <v>1886.32</v>
      </c>
    </row>
    <row r="77" spans="1:4" x14ac:dyDescent="0.35">
      <c r="A77" s="40">
        <v>74</v>
      </c>
      <c r="B77" s="42">
        <v>6120.5597484276732</v>
      </c>
      <c r="C77" s="42">
        <v>601.75471698113211</v>
      </c>
      <c r="D77" s="42">
        <v>1912.16</v>
      </c>
    </row>
    <row r="78" spans="1:4" x14ac:dyDescent="0.35">
      <c r="A78" s="40">
        <v>75</v>
      </c>
      <c r="B78" s="42">
        <v>6189.8993710691821</v>
      </c>
      <c r="C78" s="42">
        <v>644.74842767295593</v>
      </c>
      <c r="D78" s="42">
        <v>1938</v>
      </c>
    </row>
    <row r="79" spans="1:4" x14ac:dyDescent="0.35">
      <c r="A79" s="40">
        <v>76</v>
      </c>
      <c r="B79" s="42">
        <v>6259.2515723270444</v>
      </c>
      <c r="C79" s="42">
        <v>644.74842767295593</v>
      </c>
      <c r="D79" s="42">
        <v>1963.84</v>
      </c>
    </row>
    <row r="80" spans="1:4" x14ac:dyDescent="0.35">
      <c r="A80" s="40">
        <v>77</v>
      </c>
      <c r="B80" s="42">
        <v>6328.5943396226412</v>
      </c>
      <c r="C80" s="42">
        <v>644.74842767295593</v>
      </c>
      <c r="D80" s="42">
        <v>1989.68</v>
      </c>
    </row>
    <row r="81" spans="1:4" x14ac:dyDescent="0.35">
      <c r="A81" s="40">
        <v>78</v>
      </c>
      <c r="B81" s="42">
        <v>6397.9496855345915</v>
      </c>
      <c r="C81" s="42">
        <v>644.74842767295593</v>
      </c>
      <c r="D81" s="42">
        <v>2015.52</v>
      </c>
    </row>
    <row r="82" spans="1:4" x14ac:dyDescent="0.35">
      <c r="A82" s="40">
        <v>79</v>
      </c>
      <c r="B82" s="42">
        <v>6467.2955974842771</v>
      </c>
      <c r="C82" s="42">
        <v>644.74842767295593</v>
      </c>
      <c r="D82" s="42">
        <v>2041.36</v>
      </c>
    </row>
    <row r="83" spans="1:4" x14ac:dyDescent="0.35">
      <c r="A83" s="40">
        <v>80</v>
      </c>
      <c r="B83" s="42">
        <v>6536.6415094339627</v>
      </c>
      <c r="C83" s="42">
        <v>687.72327044025155</v>
      </c>
      <c r="D83" s="42">
        <v>2067.1999999999998</v>
      </c>
    </row>
    <row r="84" spans="1:4" x14ac:dyDescent="0.35">
      <c r="A84" s="40">
        <v>81</v>
      </c>
      <c r="B84" s="42">
        <v>6605.9874213836474</v>
      </c>
      <c r="C84" s="42">
        <v>687.72327044025155</v>
      </c>
      <c r="D84" s="52">
        <v>2093.04</v>
      </c>
    </row>
    <row r="85" spans="1:4" x14ac:dyDescent="0.35">
      <c r="A85" s="40">
        <v>82</v>
      </c>
      <c r="B85" s="42">
        <v>6675.3364779874209</v>
      </c>
      <c r="C85" s="42">
        <v>687.72327044025155</v>
      </c>
      <c r="D85" s="52">
        <v>2118.88</v>
      </c>
    </row>
    <row r="86" spans="1:4" x14ac:dyDescent="0.35">
      <c r="A86" s="40">
        <v>83</v>
      </c>
      <c r="B86" s="42">
        <v>6744.6855345911954</v>
      </c>
      <c r="C86" s="42">
        <v>687.72327044025155</v>
      </c>
      <c r="D86" s="52">
        <v>2144.7199999999998</v>
      </c>
    </row>
    <row r="87" spans="1:4" x14ac:dyDescent="0.35">
      <c r="A87" s="40">
        <v>84</v>
      </c>
      <c r="B87" s="42">
        <v>6814.0345911949689</v>
      </c>
      <c r="C87" s="42">
        <v>687.72327044025155</v>
      </c>
      <c r="D87" s="52">
        <v>2170.56</v>
      </c>
    </row>
    <row r="88" spans="1:4" x14ac:dyDescent="0.35">
      <c r="A88" s="40">
        <v>85</v>
      </c>
      <c r="B88" s="42">
        <v>6883.3836477987425</v>
      </c>
      <c r="C88" s="42">
        <v>730.70125786163521</v>
      </c>
      <c r="D88" s="52">
        <v>2196.4</v>
      </c>
    </row>
    <row r="89" spans="1:4" x14ac:dyDescent="0.35">
      <c r="A89" s="40">
        <v>86</v>
      </c>
      <c r="B89" s="42">
        <v>6952.7295597484281</v>
      </c>
      <c r="C89" s="42">
        <v>730.70125786163521</v>
      </c>
      <c r="D89" s="52">
        <v>2222.2399999999998</v>
      </c>
    </row>
    <row r="90" spans="1:4" x14ac:dyDescent="0.35">
      <c r="A90" s="40">
        <v>87</v>
      </c>
      <c r="B90" s="42">
        <v>7022.0786163522016</v>
      </c>
      <c r="C90" s="42">
        <v>730.70125786163521</v>
      </c>
      <c r="D90" s="52">
        <v>2248.08</v>
      </c>
    </row>
    <row r="91" spans="1:4" x14ac:dyDescent="0.35">
      <c r="A91" s="40">
        <v>88</v>
      </c>
      <c r="B91" s="42">
        <v>7091.4276729559751</v>
      </c>
      <c r="C91" s="42">
        <v>730.70125786163521</v>
      </c>
      <c r="D91" s="52">
        <v>2273.92</v>
      </c>
    </row>
    <row r="92" spans="1:4" x14ac:dyDescent="0.35">
      <c r="A92" s="40">
        <v>89</v>
      </c>
      <c r="B92" s="42">
        <v>7160.7767295597487</v>
      </c>
      <c r="C92" s="42">
        <v>730.70125786163521</v>
      </c>
      <c r="D92" s="52">
        <v>2299.7599999999998</v>
      </c>
    </row>
    <row r="93" spans="1:4" x14ac:dyDescent="0.35">
      <c r="A93" s="40">
        <v>90</v>
      </c>
      <c r="B93" s="42">
        <v>7230.1257861635222</v>
      </c>
      <c r="C93" s="42">
        <v>773.67924528301887</v>
      </c>
      <c r="D93" s="52">
        <v>2325.6</v>
      </c>
    </row>
    <row r="94" spans="1:4" x14ac:dyDescent="0.35">
      <c r="A94" s="40">
        <v>91</v>
      </c>
      <c r="B94" s="42">
        <v>7299.4716981132078</v>
      </c>
      <c r="C94" s="42">
        <v>773.67924528301887</v>
      </c>
      <c r="D94" s="52">
        <v>2351.44</v>
      </c>
    </row>
    <row r="95" spans="1:4" x14ac:dyDescent="0.35">
      <c r="A95" s="40">
        <v>92</v>
      </c>
      <c r="B95" s="42">
        <v>7368.8207547169814</v>
      </c>
      <c r="C95" s="42">
        <v>773.67924528301887</v>
      </c>
      <c r="D95" s="52">
        <v>2377.2800000000002</v>
      </c>
    </row>
    <row r="96" spans="1:4" x14ac:dyDescent="0.35">
      <c r="A96" s="40">
        <v>93</v>
      </c>
      <c r="B96" s="42">
        <v>7438.1698113207549</v>
      </c>
      <c r="C96" s="42">
        <v>773.67924528301887</v>
      </c>
      <c r="D96" s="52">
        <v>2403.12</v>
      </c>
    </row>
    <row r="97" spans="1:4" x14ac:dyDescent="0.35">
      <c r="A97" s="40">
        <v>94</v>
      </c>
      <c r="B97" s="42">
        <v>7507.5188679245284</v>
      </c>
      <c r="C97" s="42">
        <v>773.67924528301887</v>
      </c>
      <c r="D97" s="52">
        <v>2428.96</v>
      </c>
    </row>
    <row r="98" spans="1:4" x14ac:dyDescent="0.35">
      <c r="A98" s="40">
        <v>95</v>
      </c>
      <c r="B98" s="42">
        <v>7576.867924528302</v>
      </c>
      <c r="C98" s="42">
        <v>816.6540880503145</v>
      </c>
      <c r="D98" s="52">
        <v>2454.8000000000002</v>
      </c>
    </row>
    <row r="99" spans="1:4" x14ac:dyDescent="0.35">
      <c r="A99" s="40">
        <v>96</v>
      </c>
      <c r="B99" s="42">
        <v>7646.2138364779876</v>
      </c>
      <c r="C99" s="42">
        <v>816.6540880503145</v>
      </c>
      <c r="D99" s="52">
        <v>2480.64</v>
      </c>
    </row>
    <row r="100" spans="1:4" x14ac:dyDescent="0.35">
      <c r="A100" s="40">
        <v>97</v>
      </c>
      <c r="B100" s="42">
        <v>7715.5628930817611</v>
      </c>
      <c r="C100" s="42">
        <v>816.6540880503145</v>
      </c>
      <c r="D100" s="52">
        <v>2506.48</v>
      </c>
    </row>
    <row r="101" spans="1:4" x14ac:dyDescent="0.35">
      <c r="A101" s="40">
        <v>98</v>
      </c>
      <c r="B101" s="42">
        <v>7784.9119496855346</v>
      </c>
      <c r="C101" s="42">
        <v>816.6540880503145</v>
      </c>
      <c r="D101" s="52">
        <v>2532.3200000000002</v>
      </c>
    </row>
    <row r="102" spans="1:4" x14ac:dyDescent="0.35">
      <c r="A102" s="40">
        <v>99</v>
      </c>
      <c r="B102" s="42">
        <v>7854.2610062893082</v>
      </c>
      <c r="C102" s="42">
        <v>816.6540880503145</v>
      </c>
      <c r="D102" s="52">
        <v>2558.16</v>
      </c>
    </row>
    <row r="103" spans="1:4" x14ac:dyDescent="0.35">
      <c r="A103" s="40">
        <v>100</v>
      </c>
      <c r="B103" s="42">
        <v>7923.6100628930817</v>
      </c>
      <c r="C103" s="42">
        <v>859.63207547169816</v>
      </c>
      <c r="D103" s="52">
        <v>2584</v>
      </c>
    </row>
  </sheetData>
  <mergeCells count="1">
    <mergeCell ref="A1:D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34AEE-DBBB-43F2-8DE7-4B66A5656861}">
  <dimension ref="A1:C318"/>
  <sheetViews>
    <sheetView topLeftCell="A62" workbookViewId="0">
      <selection activeCell="B4" sqref="B4:B103"/>
    </sheetView>
  </sheetViews>
  <sheetFormatPr baseColWidth="10" defaultColWidth="11.453125" defaultRowHeight="14" x14ac:dyDescent="0.3"/>
  <cols>
    <col min="1" max="1" width="19.54296875" style="2" customWidth="1"/>
    <col min="2" max="2" width="22.453125" style="2" customWidth="1"/>
    <col min="3" max="3" width="23.6328125" style="2" customWidth="1"/>
    <col min="4" max="16384" width="11.453125" style="2"/>
  </cols>
  <sheetData>
    <row r="1" spans="1:3" x14ac:dyDescent="0.3">
      <c r="A1" s="58" t="s">
        <v>36</v>
      </c>
      <c r="B1" s="58"/>
    </row>
    <row r="2" spans="1:3" ht="35.25" customHeight="1" x14ac:dyDescent="0.3">
      <c r="A2" s="59" t="s">
        <v>37</v>
      </c>
      <c r="B2" s="59"/>
    </row>
    <row r="3" spans="1:3" ht="56" x14ac:dyDescent="0.3">
      <c r="A3" s="5" t="s">
        <v>38</v>
      </c>
      <c r="B3" s="5" t="s">
        <v>39</v>
      </c>
    </row>
    <row r="4" spans="1:3" x14ac:dyDescent="0.3">
      <c r="A4" s="6">
        <v>1</v>
      </c>
      <c r="B4" s="7">
        <v>768967</v>
      </c>
      <c r="C4" s="8"/>
    </row>
    <row r="5" spans="1:3" x14ac:dyDescent="0.3">
      <c r="A5" s="6">
        <v>2</v>
      </c>
      <c r="B5" s="7">
        <v>768967</v>
      </c>
      <c r="C5" s="8"/>
    </row>
    <row r="6" spans="1:3" x14ac:dyDescent="0.3">
      <c r="A6" s="6">
        <v>3</v>
      </c>
      <c r="B6" s="7">
        <v>768967</v>
      </c>
      <c r="C6" s="8"/>
    </row>
    <row r="7" spans="1:3" x14ac:dyDescent="0.3">
      <c r="A7" s="6">
        <v>4</v>
      </c>
      <c r="B7" s="7">
        <v>768967</v>
      </c>
      <c r="C7" s="8"/>
    </row>
    <row r="8" spans="1:3" x14ac:dyDescent="0.3">
      <c r="A8" s="6">
        <v>5</v>
      </c>
      <c r="B8" s="7">
        <v>768967</v>
      </c>
      <c r="C8" s="8"/>
    </row>
    <row r="9" spans="1:3" x14ac:dyDescent="0.3">
      <c r="A9" s="6">
        <v>6</v>
      </c>
      <c r="B9" s="7">
        <v>768967</v>
      </c>
      <c r="C9" s="8"/>
    </row>
    <row r="10" spans="1:3" x14ac:dyDescent="0.3">
      <c r="A10" s="6">
        <v>7</v>
      </c>
      <c r="B10" s="7">
        <v>768967</v>
      </c>
      <c r="C10" s="8"/>
    </row>
    <row r="11" spans="1:3" x14ac:dyDescent="0.3">
      <c r="A11" s="6">
        <v>8</v>
      </c>
      <c r="B11" s="7">
        <v>768967</v>
      </c>
      <c r="C11" s="8"/>
    </row>
    <row r="12" spans="1:3" x14ac:dyDescent="0.3">
      <c r="A12" s="6">
        <v>9</v>
      </c>
      <c r="B12" s="7">
        <v>768967</v>
      </c>
      <c r="C12" s="8"/>
    </row>
    <row r="13" spans="1:3" x14ac:dyDescent="0.3">
      <c r="A13" s="6">
        <v>10</v>
      </c>
      <c r="B13" s="7">
        <v>768967</v>
      </c>
      <c r="C13" s="8"/>
    </row>
    <row r="14" spans="1:3" x14ac:dyDescent="0.3">
      <c r="A14" s="6">
        <v>11</v>
      </c>
      <c r="B14" s="7">
        <v>768967</v>
      </c>
      <c r="C14" s="8"/>
    </row>
    <row r="15" spans="1:3" x14ac:dyDescent="0.3">
      <c r="A15" s="6">
        <v>12</v>
      </c>
      <c r="B15" s="7">
        <v>768967</v>
      </c>
      <c r="C15" s="8"/>
    </row>
    <row r="16" spans="1:3" x14ac:dyDescent="0.3">
      <c r="A16" s="6">
        <v>13</v>
      </c>
      <c r="B16" s="7">
        <v>768967</v>
      </c>
      <c r="C16" s="8"/>
    </row>
    <row r="17" spans="1:3" x14ac:dyDescent="0.3">
      <c r="A17" s="6">
        <v>14</v>
      </c>
      <c r="B17" s="7">
        <v>768967</v>
      </c>
      <c r="C17" s="8"/>
    </row>
    <row r="18" spans="1:3" x14ac:dyDescent="0.3">
      <c r="A18" s="6">
        <v>15</v>
      </c>
      <c r="B18" s="7">
        <v>768967</v>
      </c>
      <c r="C18" s="8"/>
    </row>
    <row r="19" spans="1:3" x14ac:dyDescent="0.3">
      <c r="A19" s="6">
        <v>16</v>
      </c>
      <c r="B19" s="7">
        <v>768967</v>
      </c>
      <c r="C19" s="8"/>
    </row>
    <row r="20" spans="1:3" x14ac:dyDescent="0.3">
      <c r="A20" s="6">
        <v>17</v>
      </c>
      <c r="B20" s="7">
        <v>768967</v>
      </c>
      <c r="C20" s="8"/>
    </row>
    <row r="21" spans="1:3" x14ac:dyDescent="0.3">
      <c r="A21" s="6">
        <v>18</v>
      </c>
      <c r="B21" s="7">
        <v>768967</v>
      </c>
      <c r="C21" s="8"/>
    </row>
    <row r="22" spans="1:3" x14ac:dyDescent="0.3">
      <c r="A22" s="6">
        <v>19</v>
      </c>
      <c r="B22" s="7">
        <v>768967</v>
      </c>
      <c r="C22" s="8"/>
    </row>
    <row r="23" spans="1:3" x14ac:dyDescent="0.3">
      <c r="A23" s="6">
        <v>20</v>
      </c>
      <c r="B23" s="7">
        <v>794352</v>
      </c>
    </row>
    <row r="24" spans="1:3" x14ac:dyDescent="0.3">
      <c r="A24" s="6">
        <v>21</v>
      </c>
      <c r="B24" s="7">
        <v>819742</v>
      </c>
    </row>
    <row r="25" spans="1:3" x14ac:dyDescent="0.3">
      <c r="A25" s="6">
        <v>22</v>
      </c>
      <c r="B25" s="7">
        <v>845128</v>
      </c>
    </row>
    <row r="26" spans="1:3" x14ac:dyDescent="0.3">
      <c r="A26" s="6">
        <v>23</v>
      </c>
      <c r="B26" s="7">
        <v>870518</v>
      </c>
    </row>
    <row r="27" spans="1:3" x14ac:dyDescent="0.3">
      <c r="A27" s="6">
        <v>24</v>
      </c>
      <c r="B27" s="7">
        <v>895913</v>
      </c>
    </row>
    <row r="28" spans="1:3" x14ac:dyDescent="0.3">
      <c r="A28" s="6">
        <v>25</v>
      </c>
      <c r="B28" s="7">
        <v>921294</v>
      </c>
    </row>
    <row r="29" spans="1:3" x14ac:dyDescent="0.3">
      <c r="A29" s="6">
        <v>26</v>
      </c>
      <c r="B29" s="7">
        <v>946685</v>
      </c>
    </row>
    <row r="30" spans="1:3" x14ac:dyDescent="0.3">
      <c r="A30" s="6">
        <v>27</v>
      </c>
      <c r="B30" s="7">
        <v>972073</v>
      </c>
    </row>
    <row r="31" spans="1:3" x14ac:dyDescent="0.3">
      <c r="A31" s="6">
        <v>28</v>
      </c>
      <c r="B31" s="7">
        <v>997462</v>
      </c>
    </row>
    <row r="32" spans="1:3" x14ac:dyDescent="0.3">
      <c r="A32" s="6">
        <v>29</v>
      </c>
      <c r="B32" s="7">
        <v>1022858</v>
      </c>
    </row>
    <row r="33" spans="1:2" x14ac:dyDescent="0.3">
      <c r="A33" s="6">
        <v>30</v>
      </c>
      <c r="B33" s="7">
        <v>1048241</v>
      </c>
    </row>
    <row r="34" spans="1:2" x14ac:dyDescent="0.3">
      <c r="A34" s="6">
        <v>31</v>
      </c>
      <c r="B34" s="7">
        <v>1073630</v>
      </c>
    </row>
    <row r="35" spans="1:2" x14ac:dyDescent="0.3">
      <c r="A35" s="6">
        <v>32</v>
      </c>
      <c r="B35" s="7">
        <v>1099018</v>
      </c>
    </row>
    <row r="36" spans="1:2" x14ac:dyDescent="0.3">
      <c r="A36" s="6">
        <v>33</v>
      </c>
      <c r="B36" s="7">
        <v>1124405</v>
      </c>
    </row>
    <row r="37" spans="1:2" x14ac:dyDescent="0.3">
      <c r="A37" s="6">
        <v>34</v>
      </c>
      <c r="B37" s="7">
        <v>1149801</v>
      </c>
    </row>
    <row r="38" spans="1:2" x14ac:dyDescent="0.3">
      <c r="A38" s="6">
        <v>35</v>
      </c>
      <c r="B38" s="7">
        <v>1175193</v>
      </c>
    </row>
    <row r="39" spans="1:2" x14ac:dyDescent="0.3">
      <c r="A39" s="6">
        <v>36</v>
      </c>
      <c r="B39" s="7">
        <v>1200578</v>
      </c>
    </row>
    <row r="40" spans="1:2" x14ac:dyDescent="0.3">
      <c r="A40" s="6">
        <v>37</v>
      </c>
      <c r="B40" s="7">
        <v>1225969</v>
      </c>
    </row>
    <row r="41" spans="1:2" x14ac:dyDescent="0.3">
      <c r="A41" s="6">
        <v>38</v>
      </c>
      <c r="B41" s="7">
        <v>1251354</v>
      </c>
    </row>
    <row r="42" spans="1:2" x14ac:dyDescent="0.3">
      <c r="A42" s="6">
        <v>39</v>
      </c>
      <c r="B42" s="7">
        <v>1276746</v>
      </c>
    </row>
    <row r="43" spans="1:2" x14ac:dyDescent="0.3">
      <c r="A43" s="6">
        <v>40</v>
      </c>
      <c r="B43" s="7">
        <v>1327268</v>
      </c>
    </row>
    <row r="44" spans="1:2" x14ac:dyDescent="0.3">
      <c r="A44" s="6">
        <v>41</v>
      </c>
      <c r="B44" s="7">
        <v>1352659</v>
      </c>
    </row>
    <row r="45" spans="1:2" x14ac:dyDescent="0.3">
      <c r="A45" s="6">
        <v>42</v>
      </c>
      <c r="B45" s="7">
        <v>1378050</v>
      </c>
    </row>
    <row r="46" spans="1:2" x14ac:dyDescent="0.3">
      <c r="A46" s="6">
        <v>43</v>
      </c>
      <c r="B46" s="7">
        <v>1403432</v>
      </c>
    </row>
    <row r="47" spans="1:2" x14ac:dyDescent="0.3">
      <c r="A47" s="6">
        <v>44</v>
      </c>
      <c r="B47" s="7">
        <v>1428821</v>
      </c>
    </row>
    <row r="48" spans="1:2" x14ac:dyDescent="0.3">
      <c r="A48" s="6">
        <v>45</v>
      </c>
      <c r="B48" s="7">
        <v>1454214</v>
      </c>
    </row>
    <row r="49" spans="1:2" x14ac:dyDescent="0.3">
      <c r="A49" s="6">
        <v>46</v>
      </c>
      <c r="B49" s="7">
        <v>1479606</v>
      </c>
    </row>
    <row r="50" spans="1:2" x14ac:dyDescent="0.3">
      <c r="A50" s="6">
        <v>47</v>
      </c>
      <c r="B50" s="7">
        <v>1504999</v>
      </c>
    </row>
    <row r="51" spans="1:2" x14ac:dyDescent="0.3">
      <c r="A51" s="6">
        <v>48</v>
      </c>
      <c r="B51" s="7">
        <v>1530385</v>
      </c>
    </row>
    <row r="52" spans="1:2" x14ac:dyDescent="0.3">
      <c r="A52" s="6">
        <v>49</v>
      </c>
      <c r="B52" s="7">
        <v>1555774</v>
      </c>
    </row>
    <row r="53" spans="1:2" x14ac:dyDescent="0.3">
      <c r="A53" s="6">
        <v>50</v>
      </c>
      <c r="B53" s="7">
        <v>1581157</v>
      </c>
    </row>
    <row r="54" spans="1:2" x14ac:dyDescent="0.3">
      <c r="A54" s="6">
        <v>51</v>
      </c>
      <c r="B54" s="7">
        <v>1606554</v>
      </c>
    </row>
    <row r="55" spans="1:2" x14ac:dyDescent="0.3">
      <c r="A55" s="6">
        <v>52</v>
      </c>
      <c r="B55" s="7">
        <v>1631940</v>
      </c>
    </row>
    <row r="56" spans="1:2" x14ac:dyDescent="0.3">
      <c r="A56" s="6">
        <v>53</v>
      </c>
      <c r="B56" s="7">
        <v>1657332</v>
      </c>
    </row>
    <row r="57" spans="1:2" x14ac:dyDescent="0.3">
      <c r="A57" s="6">
        <v>54</v>
      </c>
      <c r="B57" s="7">
        <v>1682721</v>
      </c>
    </row>
    <row r="58" spans="1:2" x14ac:dyDescent="0.3">
      <c r="A58" s="6">
        <v>55</v>
      </c>
      <c r="B58" s="7">
        <v>1733245</v>
      </c>
    </row>
    <row r="59" spans="1:2" x14ac:dyDescent="0.3">
      <c r="A59" s="6">
        <v>56</v>
      </c>
      <c r="B59" s="7">
        <v>1758635</v>
      </c>
    </row>
    <row r="60" spans="1:2" x14ac:dyDescent="0.3">
      <c r="A60" s="6">
        <v>57</v>
      </c>
      <c r="B60" s="7">
        <v>1784026</v>
      </c>
    </row>
    <row r="61" spans="1:2" x14ac:dyDescent="0.3">
      <c r="A61" s="6">
        <v>58</v>
      </c>
      <c r="B61" s="7">
        <v>1809411</v>
      </c>
    </row>
    <row r="62" spans="1:2" x14ac:dyDescent="0.3">
      <c r="A62" s="6">
        <v>59</v>
      </c>
      <c r="B62" s="7">
        <v>1834800</v>
      </c>
    </row>
    <row r="63" spans="1:2" x14ac:dyDescent="0.3">
      <c r="A63" s="6">
        <v>60</v>
      </c>
      <c r="B63" s="7">
        <v>1860193</v>
      </c>
    </row>
    <row r="64" spans="1:2" x14ac:dyDescent="0.3">
      <c r="A64" s="6">
        <v>61</v>
      </c>
      <c r="B64" s="7">
        <v>1885574</v>
      </c>
    </row>
    <row r="65" spans="1:2" x14ac:dyDescent="0.3">
      <c r="A65" s="6">
        <v>62</v>
      </c>
      <c r="B65" s="7">
        <v>1910966</v>
      </c>
    </row>
    <row r="66" spans="1:2" x14ac:dyDescent="0.3">
      <c r="A66" s="6">
        <v>63</v>
      </c>
      <c r="B66" s="7">
        <v>1936359</v>
      </c>
    </row>
    <row r="67" spans="1:2" x14ac:dyDescent="0.3">
      <c r="A67" s="6">
        <v>64</v>
      </c>
      <c r="B67" s="7">
        <v>1961745</v>
      </c>
    </row>
    <row r="68" spans="1:2" x14ac:dyDescent="0.3">
      <c r="A68" s="6">
        <v>65</v>
      </c>
      <c r="B68" s="7">
        <v>1987136</v>
      </c>
    </row>
    <row r="69" spans="1:2" x14ac:dyDescent="0.3">
      <c r="A69" s="6">
        <v>66</v>
      </c>
      <c r="B69" s="7">
        <v>2012521</v>
      </c>
    </row>
    <row r="70" spans="1:2" x14ac:dyDescent="0.3">
      <c r="A70" s="6">
        <v>67</v>
      </c>
      <c r="B70" s="7">
        <v>2037915</v>
      </c>
    </row>
    <row r="71" spans="1:2" x14ac:dyDescent="0.3">
      <c r="A71" s="6">
        <v>68</v>
      </c>
      <c r="B71" s="7">
        <v>2063303</v>
      </c>
    </row>
    <row r="72" spans="1:2" x14ac:dyDescent="0.3">
      <c r="A72" s="6">
        <v>69</v>
      </c>
      <c r="B72" s="7">
        <v>2088689</v>
      </c>
    </row>
    <row r="73" spans="1:2" x14ac:dyDescent="0.3">
      <c r="A73" s="6">
        <v>70</v>
      </c>
      <c r="B73" s="7">
        <v>2139223</v>
      </c>
    </row>
    <row r="74" spans="1:2" x14ac:dyDescent="0.3">
      <c r="A74" s="6">
        <v>71</v>
      </c>
      <c r="B74" s="7">
        <v>2164608</v>
      </c>
    </row>
    <row r="75" spans="1:2" x14ac:dyDescent="0.3">
      <c r="A75" s="6">
        <v>72</v>
      </c>
      <c r="B75" s="7">
        <v>2190002</v>
      </c>
    </row>
    <row r="76" spans="1:2" x14ac:dyDescent="0.3">
      <c r="A76" s="6">
        <v>73</v>
      </c>
      <c r="B76" s="7">
        <v>2215389</v>
      </c>
    </row>
    <row r="77" spans="1:2" x14ac:dyDescent="0.3">
      <c r="A77" s="6">
        <v>74</v>
      </c>
      <c r="B77" s="7">
        <v>2240779</v>
      </c>
    </row>
    <row r="78" spans="1:2" x14ac:dyDescent="0.3">
      <c r="A78" s="6">
        <v>75</v>
      </c>
      <c r="B78" s="7">
        <v>2266165</v>
      </c>
    </row>
    <row r="79" spans="1:2" x14ac:dyDescent="0.3">
      <c r="A79" s="6">
        <v>76</v>
      </c>
      <c r="B79" s="7">
        <v>2291555</v>
      </c>
    </row>
    <row r="80" spans="1:2" x14ac:dyDescent="0.3">
      <c r="A80" s="6">
        <v>77</v>
      </c>
      <c r="B80" s="7">
        <v>2316942</v>
      </c>
    </row>
    <row r="81" spans="1:2" x14ac:dyDescent="0.3">
      <c r="A81" s="6">
        <v>78</v>
      </c>
      <c r="B81" s="7">
        <v>2342333</v>
      </c>
    </row>
    <row r="82" spans="1:2" x14ac:dyDescent="0.3">
      <c r="A82" s="6">
        <v>79</v>
      </c>
      <c r="B82" s="7">
        <v>2367721</v>
      </c>
    </row>
    <row r="83" spans="1:2" x14ac:dyDescent="0.3">
      <c r="A83" s="6">
        <v>80</v>
      </c>
      <c r="B83" s="7">
        <v>2393110</v>
      </c>
    </row>
    <row r="84" spans="1:2" x14ac:dyDescent="0.3">
      <c r="A84" s="6">
        <v>81</v>
      </c>
      <c r="B84" s="7">
        <v>2418497</v>
      </c>
    </row>
    <row r="85" spans="1:2" x14ac:dyDescent="0.3">
      <c r="A85" s="6">
        <v>82</v>
      </c>
      <c r="B85" s="7">
        <v>2443886</v>
      </c>
    </row>
    <row r="86" spans="1:2" x14ac:dyDescent="0.3">
      <c r="A86" s="6">
        <v>83</v>
      </c>
      <c r="B86" s="7">
        <v>2469275</v>
      </c>
    </row>
    <row r="87" spans="1:2" x14ac:dyDescent="0.3">
      <c r="A87" s="6">
        <v>84</v>
      </c>
      <c r="B87" s="7">
        <v>2494664</v>
      </c>
    </row>
    <row r="88" spans="1:2" x14ac:dyDescent="0.3">
      <c r="A88" s="6">
        <v>85</v>
      </c>
      <c r="B88" s="7">
        <v>2520053</v>
      </c>
    </row>
    <row r="89" spans="1:2" x14ac:dyDescent="0.3">
      <c r="A89" s="6">
        <v>86</v>
      </c>
      <c r="B89" s="7">
        <v>2545441</v>
      </c>
    </row>
    <row r="90" spans="1:2" x14ac:dyDescent="0.3">
      <c r="A90" s="6">
        <v>87</v>
      </c>
      <c r="B90" s="7">
        <v>2570831</v>
      </c>
    </row>
    <row r="91" spans="1:2" x14ac:dyDescent="0.3">
      <c r="A91" s="6">
        <v>88</v>
      </c>
      <c r="B91" s="7">
        <v>2596220</v>
      </c>
    </row>
    <row r="92" spans="1:2" x14ac:dyDescent="0.3">
      <c r="A92" s="6">
        <v>89</v>
      </c>
      <c r="B92" s="7">
        <v>2621609</v>
      </c>
    </row>
    <row r="93" spans="1:2" x14ac:dyDescent="0.3">
      <c r="A93" s="6">
        <v>90</v>
      </c>
      <c r="B93" s="7">
        <v>2646998</v>
      </c>
    </row>
    <row r="94" spans="1:2" x14ac:dyDescent="0.3">
      <c r="A94" s="6">
        <v>91</v>
      </c>
      <c r="B94" s="7">
        <v>2672386</v>
      </c>
    </row>
    <row r="95" spans="1:2" x14ac:dyDescent="0.3">
      <c r="A95" s="6">
        <v>92</v>
      </c>
      <c r="B95" s="7">
        <v>2697776</v>
      </c>
    </row>
    <row r="96" spans="1:2" x14ac:dyDescent="0.3">
      <c r="A96" s="6">
        <v>93</v>
      </c>
      <c r="B96" s="7">
        <v>2723165</v>
      </c>
    </row>
    <row r="97" spans="1:2" x14ac:dyDescent="0.3">
      <c r="A97" s="6">
        <v>94</v>
      </c>
      <c r="B97" s="7">
        <v>2748554</v>
      </c>
    </row>
    <row r="98" spans="1:2" x14ac:dyDescent="0.3">
      <c r="A98" s="6">
        <v>95</v>
      </c>
      <c r="B98" s="7">
        <v>2773943</v>
      </c>
    </row>
    <row r="99" spans="1:2" x14ac:dyDescent="0.3">
      <c r="A99" s="6">
        <v>96</v>
      </c>
      <c r="B99" s="7">
        <v>2799331</v>
      </c>
    </row>
    <row r="100" spans="1:2" x14ac:dyDescent="0.3">
      <c r="A100" s="6">
        <v>97</v>
      </c>
      <c r="B100" s="7">
        <v>2824720</v>
      </c>
    </row>
    <row r="101" spans="1:2" x14ac:dyDescent="0.3">
      <c r="A101" s="6">
        <v>98</v>
      </c>
      <c r="B101" s="7">
        <v>2850110</v>
      </c>
    </row>
    <row r="102" spans="1:2" x14ac:dyDescent="0.3">
      <c r="A102" s="6">
        <v>99</v>
      </c>
      <c r="B102" s="7">
        <v>2875499</v>
      </c>
    </row>
    <row r="103" spans="1:2" x14ac:dyDescent="0.3">
      <c r="A103" s="6">
        <v>100</v>
      </c>
      <c r="B103" s="7">
        <v>2900888</v>
      </c>
    </row>
    <row r="104" spans="1:2" x14ac:dyDescent="0.3">
      <c r="A104" s="9"/>
      <c r="B104" s="9"/>
    </row>
    <row r="105" spans="1:2" x14ac:dyDescent="0.3">
      <c r="A105" s="9"/>
      <c r="B105" s="9"/>
    </row>
    <row r="106" spans="1:2" x14ac:dyDescent="0.3">
      <c r="A106" s="9"/>
      <c r="B106" s="9"/>
    </row>
    <row r="107" spans="1:2" x14ac:dyDescent="0.3">
      <c r="A107" s="9"/>
      <c r="B107" s="9"/>
    </row>
    <row r="108" spans="1:2" x14ac:dyDescent="0.3">
      <c r="A108" s="9"/>
      <c r="B108" s="9"/>
    </row>
    <row r="109" spans="1:2" x14ac:dyDescent="0.3">
      <c r="A109" s="9"/>
      <c r="B109" s="9"/>
    </row>
    <row r="110" spans="1:2" x14ac:dyDescent="0.3">
      <c r="A110" s="9"/>
      <c r="B110" s="9"/>
    </row>
    <row r="111" spans="1:2" x14ac:dyDescent="0.3">
      <c r="A111" s="9"/>
      <c r="B111" s="9"/>
    </row>
    <row r="112" spans="1:2" x14ac:dyDescent="0.3">
      <c r="A112" s="9"/>
      <c r="B112" s="9"/>
    </row>
    <row r="113" spans="1:2" x14ac:dyDescent="0.3">
      <c r="A113" s="9"/>
      <c r="B113" s="9"/>
    </row>
    <row r="114" spans="1:2" x14ac:dyDescent="0.3">
      <c r="A114" s="9"/>
      <c r="B114" s="9"/>
    </row>
    <row r="115" spans="1:2" x14ac:dyDescent="0.3">
      <c r="A115" s="9"/>
      <c r="B115" s="9"/>
    </row>
    <row r="116" spans="1:2" x14ac:dyDescent="0.3">
      <c r="A116" s="9"/>
      <c r="B116" s="9"/>
    </row>
    <row r="117" spans="1:2" x14ac:dyDescent="0.3">
      <c r="A117" s="9"/>
      <c r="B117" s="9"/>
    </row>
    <row r="118" spans="1:2" x14ac:dyDescent="0.3">
      <c r="A118" s="9"/>
      <c r="B118" s="9"/>
    </row>
    <row r="119" spans="1:2" x14ac:dyDescent="0.3">
      <c r="A119" s="9"/>
      <c r="B119" s="9"/>
    </row>
    <row r="120" spans="1:2" x14ac:dyDescent="0.3">
      <c r="A120" s="9"/>
      <c r="B120" s="9"/>
    </row>
    <row r="121" spans="1:2" x14ac:dyDescent="0.3">
      <c r="A121" s="9"/>
      <c r="B121" s="9"/>
    </row>
    <row r="122" spans="1:2" x14ac:dyDescent="0.3">
      <c r="A122" s="9"/>
      <c r="B122" s="9"/>
    </row>
    <row r="123" spans="1:2" x14ac:dyDescent="0.3">
      <c r="A123" s="9"/>
      <c r="B123" s="9"/>
    </row>
    <row r="124" spans="1:2" x14ac:dyDescent="0.3">
      <c r="A124" s="9"/>
      <c r="B124" s="9"/>
    </row>
    <row r="125" spans="1:2" x14ac:dyDescent="0.3">
      <c r="A125" s="9"/>
      <c r="B125" s="9"/>
    </row>
    <row r="126" spans="1:2" x14ac:dyDescent="0.3">
      <c r="A126" s="9"/>
      <c r="B126" s="9"/>
    </row>
    <row r="127" spans="1:2" x14ac:dyDescent="0.3">
      <c r="A127" s="9"/>
      <c r="B127" s="9"/>
    </row>
    <row r="128" spans="1:2" x14ac:dyDescent="0.3">
      <c r="A128" s="9"/>
      <c r="B128" s="9"/>
    </row>
    <row r="129" spans="1:2" x14ac:dyDescent="0.3">
      <c r="A129" s="9"/>
      <c r="B129" s="9"/>
    </row>
    <row r="130" spans="1:2" x14ac:dyDescent="0.3">
      <c r="A130" s="9"/>
      <c r="B130" s="9"/>
    </row>
    <row r="131" spans="1:2" x14ac:dyDescent="0.3">
      <c r="A131" s="9"/>
      <c r="B131" s="9"/>
    </row>
    <row r="132" spans="1:2" x14ac:dyDescent="0.3">
      <c r="A132" s="9"/>
      <c r="B132" s="9"/>
    </row>
    <row r="133" spans="1:2" x14ac:dyDescent="0.3">
      <c r="A133" s="9"/>
      <c r="B133" s="9"/>
    </row>
    <row r="134" spans="1:2" x14ac:dyDescent="0.3">
      <c r="A134" s="9"/>
      <c r="B134" s="9"/>
    </row>
    <row r="135" spans="1:2" x14ac:dyDescent="0.3">
      <c r="A135" s="9"/>
      <c r="B135" s="9"/>
    </row>
    <row r="136" spans="1:2" x14ac:dyDescent="0.3">
      <c r="A136" s="9"/>
      <c r="B136" s="9"/>
    </row>
    <row r="137" spans="1:2" x14ac:dyDescent="0.3">
      <c r="A137" s="9"/>
      <c r="B137" s="9"/>
    </row>
    <row r="138" spans="1:2" x14ac:dyDescent="0.3">
      <c r="A138" s="9"/>
      <c r="B138" s="9"/>
    </row>
    <row r="139" spans="1:2" x14ac:dyDescent="0.3">
      <c r="A139" s="9"/>
      <c r="B139" s="9"/>
    </row>
    <row r="140" spans="1:2" x14ac:dyDescent="0.3">
      <c r="A140" s="9"/>
      <c r="B140" s="9"/>
    </row>
    <row r="141" spans="1:2" x14ac:dyDescent="0.3">
      <c r="A141" s="9"/>
      <c r="B141" s="9"/>
    </row>
    <row r="142" spans="1:2" x14ac:dyDescent="0.3">
      <c r="A142" s="9"/>
      <c r="B142" s="9"/>
    </row>
    <row r="143" spans="1:2" x14ac:dyDescent="0.3">
      <c r="A143" s="9"/>
      <c r="B143" s="9"/>
    </row>
    <row r="144" spans="1:2" x14ac:dyDescent="0.3">
      <c r="A144" s="9"/>
      <c r="B144" s="9"/>
    </row>
    <row r="145" spans="1:2" x14ac:dyDescent="0.3">
      <c r="A145" s="9"/>
      <c r="B145" s="9"/>
    </row>
    <row r="146" spans="1:2" x14ac:dyDescent="0.3">
      <c r="A146" s="9"/>
      <c r="B146" s="9"/>
    </row>
    <row r="147" spans="1:2" x14ac:dyDescent="0.3">
      <c r="A147" s="9"/>
      <c r="B147" s="9"/>
    </row>
    <row r="148" spans="1:2" x14ac:dyDescent="0.3">
      <c r="A148" s="9"/>
      <c r="B148" s="9"/>
    </row>
    <row r="149" spans="1:2" x14ac:dyDescent="0.3">
      <c r="A149" s="9"/>
      <c r="B149" s="9"/>
    </row>
    <row r="150" spans="1:2" x14ac:dyDescent="0.3">
      <c r="A150" s="9"/>
      <c r="B150" s="9"/>
    </row>
    <row r="151" spans="1:2" x14ac:dyDescent="0.3">
      <c r="A151" s="9"/>
      <c r="B151" s="9"/>
    </row>
    <row r="152" spans="1:2" x14ac:dyDescent="0.3">
      <c r="A152" s="9"/>
      <c r="B152" s="9"/>
    </row>
    <row r="153" spans="1:2" x14ac:dyDescent="0.3">
      <c r="A153" s="9"/>
      <c r="B153" s="9"/>
    </row>
    <row r="154" spans="1:2" x14ac:dyDescent="0.3">
      <c r="A154" s="9"/>
      <c r="B154" s="9"/>
    </row>
    <row r="155" spans="1:2" x14ac:dyDescent="0.3">
      <c r="A155" s="9"/>
      <c r="B155" s="9"/>
    </row>
    <row r="156" spans="1:2" x14ac:dyDescent="0.3">
      <c r="A156" s="9"/>
      <c r="B156" s="9"/>
    </row>
    <row r="157" spans="1:2" x14ac:dyDescent="0.3">
      <c r="A157" s="9"/>
      <c r="B157" s="9"/>
    </row>
    <row r="158" spans="1:2" x14ac:dyDescent="0.3">
      <c r="A158" s="9"/>
      <c r="B158" s="9"/>
    </row>
    <row r="159" spans="1:2" x14ac:dyDescent="0.3">
      <c r="A159" s="9"/>
      <c r="B159" s="9"/>
    </row>
    <row r="160" spans="1:2" x14ac:dyDescent="0.3">
      <c r="A160" s="9"/>
      <c r="B160" s="9"/>
    </row>
    <row r="161" spans="1:2" x14ac:dyDescent="0.3">
      <c r="A161" s="9"/>
      <c r="B161" s="9"/>
    </row>
    <row r="162" spans="1:2" x14ac:dyDescent="0.3">
      <c r="A162" s="9"/>
      <c r="B162" s="9"/>
    </row>
    <row r="163" spans="1:2" x14ac:dyDescent="0.3">
      <c r="A163" s="9"/>
      <c r="B163" s="9"/>
    </row>
    <row r="164" spans="1:2" x14ac:dyDescent="0.3">
      <c r="A164" s="9"/>
      <c r="B164" s="9"/>
    </row>
    <row r="165" spans="1:2" x14ac:dyDescent="0.3">
      <c r="A165" s="9"/>
      <c r="B165" s="9"/>
    </row>
    <row r="166" spans="1:2" x14ac:dyDescent="0.3">
      <c r="A166" s="9"/>
      <c r="B166" s="9"/>
    </row>
    <row r="167" spans="1:2" x14ac:dyDescent="0.3">
      <c r="A167" s="9"/>
      <c r="B167" s="9"/>
    </row>
    <row r="168" spans="1:2" x14ac:dyDescent="0.3">
      <c r="A168" s="9"/>
      <c r="B168" s="9"/>
    </row>
    <row r="169" spans="1:2" x14ac:dyDescent="0.3">
      <c r="A169" s="9"/>
      <c r="B169" s="9"/>
    </row>
    <row r="170" spans="1:2" x14ac:dyDescent="0.3">
      <c r="A170" s="9"/>
      <c r="B170" s="9"/>
    </row>
    <row r="171" spans="1:2" x14ac:dyDescent="0.3">
      <c r="A171" s="9"/>
      <c r="B171" s="9"/>
    </row>
    <row r="172" spans="1:2" x14ac:dyDescent="0.3">
      <c r="A172" s="9"/>
      <c r="B172" s="9"/>
    </row>
    <row r="173" spans="1:2" x14ac:dyDescent="0.3">
      <c r="A173" s="9"/>
      <c r="B173" s="9"/>
    </row>
    <row r="174" spans="1:2" x14ac:dyDescent="0.3">
      <c r="A174" s="9"/>
      <c r="B174" s="9"/>
    </row>
    <row r="175" spans="1:2" x14ac:dyDescent="0.3">
      <c r="A175" s="9"/>
      <c r="B175" s="9"/>
    </row>
    <row r="176" spans="1:2" x14ac:dyDescent="0.3">
      <c r="A176" s="9"/>
      <c r="B176" s="9"/>
    </row>
    <row r="177" spans="1:2" x14ac:dyDescent="0.3">
      <c r="A177" s="9"/>
      <c r="B177" s="9"/>
    </row>
    <row r="178" spans="1:2" x14ac:dyDescent="0.3">
      <c r="A178" s="9"/>
      <c r="B178" s="9"/>
    </row>
    <row r="179" spans="1:2" x14ac:dyDescent="0.3">
      <c r="A179" s="9"/>
      <c r="B179" s="9"/>
    </row>
    <row r="180" spans="1:2" x14ac:dyDescent="0.3">
      <c r="A180" s="9"/>
      <c r="B180" s="9"/>
    </row>
    <row r="181" spans="1:2" x14ac:dyDescent="0.3">
      <c r="A181" s="9"/>
      <c r="B181" s="9"/>
    </row>
    <row r="182" spans="1:2" x14ac:dyDescent="0.3">
      <c r="A182" s="9"/>
      <c r="B182" s="9"/>
    </row>
    <row r="183" spans="1:2" x14ac:dyDescent="0.3">
      <c r="A183" s="9"/>
      <c r="B183" s="9"/>
    </row>
    <row r="184" spans="1:2" x14ac:dyDescent="0.3">
      <c r="A184" s="9"/>
      <c r="B184" s="9"/>
    </row>
    <row r="185" spans="1:2" x14ac:dyDescent="0.3">
      <c r="A185" s="9"/>
      <c r="B185" s="9"/>
    </row>
    <row r="186" spans="1:2" x14ac:dyDescent="0.3">
      <c r="A186" s="9"/>
      <c r="B186" s="9"/>
    </row>
    <row r="187" spans="1:2" x14ac:dyDescent="0.3">
      <c r="A187" s="9"/>
      <c r="B187" s="9"/>
    </row>
    <row r="188" spans="1:2" x14ac:dyDescent="0.3">
      <c r="A188" s="9"/>
      <c r="B188" s="9"/>
    </row>
    <row r="189" spans="1:2" x14ac:dyDescent="0.3">
      <c r="A189" s="9"/>
      <c r="B189" s="9"/>
    </row>
    <row r="190" spans="1:2" x14ac:dyDescent="0.3">
      <c r="A190" s="9"/>
      <c r="B190" s="9"/>
    </row>
    <row r="191" spans="1:2" x14ac:dyDescent="0.3">
      <c r="A191" s="9"/>
      <c r="B191" s="9"/>
    </row>
    <row r="192" spans="1:2" x14ac:dyDescent="0.3">
      <c r="A192" s="9"/>
      <c r="B192" s="9"/>
    </row>
    <row r="193" spans="1:2" x14ac:dyDescent="0.3">
      <c r="A193" s="9"/>
      <c r="B193" s="9"/>
    </row>
    <row r="194" spans="1:2" x14ac:dyDescent="0.3">
      <c r="A194" s="9"/>
      <c r="B194" s="9"/>
    </row>
    <row r="195" spans="1:2" x14ac:dyDescent="0.3">
      <c r="A195" s="9"/>
      <c r="B195" s="9"/>
    </row>
    <row r="196" spans="1:2" x14ac:dyDescent="0.3">
      <c r="A196" s="9"/>
      <c r="B196" s="9"/>
    </row>
    <row r="197" spans="1:2" x14ac:dyDescent="0.3">
      <c r="A197" s="9"/>
      <c r="B197" s="9"/>
    </row>
    <row r="198" spans="1:2" x14ac:dyDescent="0.3">
      <c r="A198" s="9"/>
      <c r="B198" s="9"/>
    </row>
    <row r="199" spans="1:2" x14ac:dyDescent="0.3">
      <c r="A199" s="9"/>
      <c r="B199" s="9"/>
    </row>
    <row r="200" spans="1:2" x14ac:dyDescent="0.3">
      <c r="A200" s="9"/>
      <c r="B200" s="9"/>
    </row>
    <row r="201" spans="1:2" x14ac:dyDescent="0.3">
      <c r="A201" s="9"/>
      <c r="B201" s="9"/>
    </row>
    <row r="202" spans="1:2" x14ac:dyDescent="0.3">
      <c r="A202" s="9"/>
      <c r="B202" s="9"/>
    </row>
    <row r="203" spans="1:2" x14ac:dyDescent="0.3">
      <c r="A203" s="9"/>
      <c r="B203" s="9"/>
    </row>
    <row r="204" spans="1:2" x14ac:dyDescent="0.3">
      <c r="A204" s="9"/>
      <c r="B204" s="9"/>
    </row>
    <row r="205" spans="1:2" x14ac:dyDescent="0.3">
      <c r="A205" s="9"/>
      <c r="B205" s="9"/>
    </row>
    <row r="206" spans="1:2" x14ac:dyDescent="0.3">
      <c r="A206" s="9"/>
      <c r="B206" s="9"/>
    </row>
    <row r="207" spans="1:2" x14ac:dyDescent="0.3">
      <c r="A207" s="9"/>
      <c r="B207" s="9"/>
    </row>
    <row r="208" spans="1:2" x14ac:dyDescent="0.3">
      <c r="A208" s="9"/>
      <c r="B208" s="9"/>
    </row>
    <row r="209" spans="1:2" x14ac:dyDescent="0.3">
      <c r="A209" s="9"/>
      <c r="B209" s="9"/>
    </row>
    <row r="210" spans="1:2" x14ac:dyDescent="0.3">
      <c r="A210" s="9"/>
      <c r="B210" s="9"/>
    </row>
    <row r="211" spans="1:2" x14ac:dyDescent="0.3">
      <c r="A211" s="9"/>
      <c r="B211" s="9"/>
    </row>
    <row r="212" spans="1:2" x14ac:dyDescent="0.3">
      <c r="A212" s="9"/>
      <c r="B212" s="9"/>
    </row>
    <row r="213" spans="1:2" x14ac:dyDescent="0.3">
      <c r="A213" s="9"/>
      <c r="B213" s="9"/>
    </row>
    <row r="214" spans="1:2" x14ac:dyDescent="0.3">
      <c r="A214" s="9"/>
      <c r="B214" s="9"/>
    </row>
    <row r="215" spans="1:2" x14ac:dyDescent="0.3">
      <c r="A215" s="9"/>
      <c r="B215" s="9"/>
    </row>
    <row r="216" spans="1:2" x14ac:dyDescent="0.3">
      <c r="A216" s="9"/>
      <c r="B216" s="9"/>
    </row>
    <row r="217" spans="1:2" x14ac:dyDescent="0.3">
      <c r="A217" s="9"/>
      <c r="B217" s="9"/>
    </row>
    <row r="218" spans="1:2" x14ac:dyDescent="0.3">
      <c r="A218" s="9"/>
      <c r="B218" s="9"/>
    </row>
    <row r="219" spans="1:2" x14ac:dyDescent="0.3">
      <c r="A219" s="9"/>
      <c r="B219" s="9"/>
    </row>
    <row r="220" spans="1:2" x14ac:dyDescent="0.3">
      <c r="A220" s="9"/>
      <c r="B220" s="9"/>
    </row>
    <row r="221" spans="1:2" x14ac:dyDescent="0.3">
      <c r="A221" s="9"/>
      <c r="B221" s="9"/>
    </row>
    <row r="222" spans="1:2" x14ac:dyDescent="0.3">
      <c r="A222" s="9"/>
      <c r="B222" s="9"/>
    </row>
    <row r="223" spans="1:2" x14ac:dyDescent="0.3">
      <c r="A223" s="9"/>
      <c r="B223" s="9"/>
    </row>
    <row r="224" spans="1:2" x14ac:dyDescent="0.3">
      <c r="A224" s="9"/>
      <c r="B224" s="9"/>
    </row>
    <row r="225" spans="1:2" x14ac:dyDescent="0.3">
      <c r="A225" s="9"/>
      <c r="B225" s="9"/>
    </row>
    <row r="226" spans="1:2" x14ac:dyDescent="0.3">
      <c r="A226" s="9"/>
      <c r="B226" s="9"/>
    </row>
    <row r="227" spans="1:2" x14ac:dyDescent="0.3">
      <c r="A227" s="9"/>
      <c r="B227" s="9"/>
    </row>
    <row r="228" spans="1:2" x14ac:dyDescent="0.3">
      <c r="A228" s="9"/>
      <c r="B228" s="9"/>
    </row>
    <row r="229" spans="1:2" x14ac:dyDescent="0.3">
      <c r="A229" s="9"/>
      <c r="B229" s="9"/>
    </row>
    <row r="230" spans="1:2" x14ac:dyDescent="0.3">
      <c r="A230" s="9"/>
      <c r="B230" s="9"/>
    </row>
    <row r="231" spans="1:2" x14ac:dyDescent="0.3">
      <c r="A231" s="9"/>
      <c r="B231" s="9"/>
    </row>
    <row r="232" spans="1:2" x14ac:dyDescent="0.3">
      <c r="A232" s="9"/>
      <c r="B232" s="9"/>
    </row>
    <row r="233" spans="1:2" x14ac:dyDescent="0.3">
      <c r="A233" s="9"/>
      <c r="B233" s="9"/>
    </row>
    <row r="234" spans="1:2" x14ac:dyDescent="0.3">
      <c r="A234" s="9"/>
      <c r="B234" s="9"/>
    </row>
    <row r="235" spans="1:2" x14ac:dyDescent="0.3">
      <c r="A235" s="9"/>
      <c r="B235" s="9"/>
    </row>
    <row r="236" spans="1:2" x14ac:dyDescent="0.3">
      <c r="A236" s="9"/>
      <c r="B236" s="9"/>
    </row>
    <row r="237" spans="1:2" x14ac:dyDescent="0.3">
      <c r="A237" s="9"/>
      <c r="B237" s="9"/>
    </row>
    <row r="238" spans="1:2" x14ac:dyDescent="0.3">
      <c r="A238" s="9"/>
      <c r="B238" s="9"/>
    </row>
    <row r="239" spans="1:2" x14ac:dyDescent="0.3">
      <c r="A239" s="9"/>
      <c r="B239" s="9"/>
    </row>
    <row r="240" spans="1:2" x14ac:dyDescent="0.3">
      <c r="A240" s="9"/>
      <c r="B240" s="9"/>
    </row>
    <row r="241" spans="1:2" x14ac:dyDescent="0.3">
      <c r="A241" s="9"/>
      <c r="B241" s="9"/>
    </row>
    <row r="242" spans="1:2" x14ac:dyDescent="0.3">
      <c r="A242" s="9"/>
      <c r="B242" s="9"/>
    </row>
    <row r="243" spans="1:2" x14ac:dyDescent="0.3">
      <c r="A243" s="9"/>
      <c r="B243" s="9"/>
    </row>
    <row r="244" spans="1:2" x14ac:dyDescent="0.3">
      <c r="A244" s="9"/>
      <c r="B244" s="9"/>
    </row>
    <row r="245" spans="1:2" x14ac:dyDescent="0.3">
      <c r="A245" s="9"/>
      <c r="B245" s="9"/>
    </row>
    <row r="246" spans="1:2" x14ac:dyDescent="0.3">
      <c r="A246" s="9"/>
      <c r="B246" s="9"/>
    </row>
    <row r="247" spans="1:2" x14ac:dyDescent="0.3">
      <c r="A247" s="9"/>
      <c r="B247" s="9"/>
    </row>
    <row r="248" spans="1:2" x14ac:dyDescent="0.3">
      <c r="A248" s="9"/>
      <c r="B248" s="9"/>
    </row>
    <row r="249" spans="1:2" x14ac:dyDescent="0.3">
      <c r="A249" s="9"/>
      <c r="B249" s="9"/>
    </row>
    <row r="250" spans="1:2" x14ac:dyDescent="0.3">
      <c r="A250" s="9"/>
      <c r="B250" s="9"/>
    </row>
    <row r="251" spans="1:2" x14ac:dyDescent="0.3">
      <c r="A251" s="9"/>
      <c r="B251" s="9"/>
    </row>
    <row r="252" spans="1:2" x14ac:dyDescent="0.3">
      <c r="A252" s="9"/>
      <c r="B252" s="9"/>
    </row>
    <row r="253" spans="1:2" x14ac:dyDescent="0.3">
      <c r="A253" s="9"/>
      <c r="B253" s="9"/>
    </row>
    <row r="254" spans="1:2" x14ac:dyDescent="0.3">
      <c r="A254" s="9"/>
      <c r="B254" s="9"/>
    </row>
    <row r="255" spans="1:2" x14ac:dyDescent="0.3">
      <c r="A255" s="9"/>
      <c r="B255" s="9"/>
    </row>
    <row r="256" spans="1:2" x14ac:dyDescent="0.3">
      <c r="A256" s="9"/>
      <c r="B256" s="9"/>
    </row>
    <row r="257" spans="1:2" x14ac:dyDescent="0.3">
      <c r="A257" s="9"/>
      <c r="B257" s="9"/>
    </row>
    <row r="258" spans="1:2" x14ac:dyDescent="0.3">
      <c r="A258" s="9"/>
      <c r="B258" s="9"/>
    </row>
    <row r="259" spans="1:2" x14ac:dyDescent="0.3">
      <c r="A259" s="9"/>
      <c r="B259" s="9"/>
    </row>
    <row r="260" spans="1:2" x14ac:dyDescent="0.3">
      <c r="A260" s="9"/>
      <c r="B260" s="9"/>
    </row>
    <row r="261" spans="1:2" x14ac:dyDescent="0.3">
      <c r="A261" s="9"/>
      <c r="B261" s="9"/>
    </row>
    <row r="262" spans="1:2" x14ac:dyDescent="0.3">
      <c r="A262" s="9"/>
      <c r="B262" s="9"/>
    </row>
    <row r="263" spans="1:2" x14ac:dyDescent="0.3">
      <c r="A263" s="9"/>
      <c r="B263" s="9"/>
    </row>
    <row r="264" spans="1:2" x14ac:dyDescent="0.3">
      <c r="A264" s="9"/>
      <c r="B264" s="9"/>
    </row>
    <row r="265" spans="1:2" x14ac:dyDescent="0.3">
      <c r="A265" s="9"/>
      <c r="B265" s="9"/>
    </row>
    <row r="266" spans="1:2" x14ac:dyDescent="0.3">
      <c r="A266" s="9"/>
      <c r="B266" s="9"/>
    </row>
    <row r="267" spans="1:2" x14ac:dyDescent="0.3">
      <c r="A267" s="9"/>
      <c r="B267" s="9"/>
    </row>
    <row r="268" spans="1:2" x14ac:dyDescent="0.3">
      <c r="A268" s="9"/>
      <c r="B268" s="9"/>
    </row>
    <row r="269" spans="1:2" x14ac:dyDescent="0.3">
      <c r="A269" s="9"/>
      <c r="B269" s="9"/>
    </row>
    <row r="270" spans="1:2" x14ac:dyDescent="0.3">
      <c r="A270" s="9"/>
      <c r="B270" s="9"/>
    </row>
    <row r="271" spans="1:2" x14ac:dyDescent="0.3">
      <c r="A271" s="9"/>
      <c r="B271" s="9"/>
    </row>
    <row r="272" spans="1:2" x14ac:dyDescent="0.3">
      <c r="A272" s="9"/>
      <c r="B272" s="9"/>
    </row>
    <row r="273" spans="1:2" x14ac:dyDescent="0.3">
      <c r="A273" s="9"/>
      <c r="B273" s="9"/>
    </row>
    <row r="274" spans="1:2" x14ac:dyDescent="0.3">
      <c r="A274" s="9"/>
      <c r="B274" s="9"/>
    </row>
    <row r="275" spans="1:2" x14ac:dyDescent="0.3">
      <c r="A275" s="9"/>
      <c r="B275" s="9"/>
    </row>
    <row r="276" spans="1:2" x14ac:dyDescent="0.3">
      <c r="A276" s="9"/>
      <c r="B276" s="9"/>
    </row>
    <row r="277" spans="1:2" x14ac:dyDescent="0.3">
      <c r="A277" s="9"/>
      <c r="B277" s="9"/>
    </row>
    <row r="278" spans="1:2" x14ac:dyDescent="0.3">
      <c r="A278" s="9"/>
      <c r="B278" s="9"/>
    </row>
    <row r="279" spans="1:2" x14ac:dyDescent="0.3">
      <c r="A279" s="9"/>
      <c r="B279" s="9"/>
    </row>
    <row r="280" spans="1:2" x14ac:dyDescent="0.3">
      <c r="A280" s="9"/>
      <c r="B280" s="9"/>
    </row>
    <row r="281" spans="1:2" x14ac:dyDescent="0.3">
      <c r="A281" s="9"/>
      <c r="B281" s="9"/>
    </row>
    <row r="282" spans="1:2" x14ac:dyDescent="0.3">
      <c r="A282" s="9"/>
      <c r="B282" s="9"/>
    </row>
    <row r="283" spans="1:2" x14ac:dyDescent="0.3">
      <c r="A283" s="9"/>
      <c r="B283" s="9"/>
    </row>
    <row r="284" spans="1:2" x14ac:dyDescent="0.3">
      <c r="A284" s="9"/>
      <c r="B284" s="9"/>
    </row>
    <row r="285" spans="1:2" x14ac:dyDescent="0.3">
      <c r="A285" s="9"/>
      <c r="B285" s="9"/>
    </row>
    <row r="286" spans="1:2" x14ac:dyDescent="0.3">
      <c r="A286" s="9"/>
      <c r="B286" s="9"/>
    </row>
    <row r="287" spans="1:2" x14ac:dyDescent="0.3">
      <c r="A287" s="9"/>
      <c r="B287" s="9"/>
    </row>
    <row r="288" spans="1:2" x14ac:dyDescent="0.3">
      <c r="A288" s="9"/>
      <c r="B288" s="9"/>
    </row>
    <row r="289" spans="1:2" x14ac:dyDescent="0.3">
      <c r="A289" s="9"/>
      <c r="B289" s="9"/>
    </row>
    <row r="290" spans="1:2" x14ac:dyDescent="0.3">
      <c r="A290" s="9"/>
      <c r="B290" s="9"/>
    </row>
    <row r="291" spans="1:2" x14ac:dyDescent="0.3">
      <c r="A291" s="9"/>
      <c r="B291" s="9"/>
    </row>
    <row r="292" spans="1:2" x14ac:dyDescent="0.3">
      <c r="A292" s="9"/>
      <c r="B292" s="9"/>
    </row>
    <row r="293" spans="1:2" x14ac:dyDescent="0.3">
      <c r="A293" s="9"/>
      <c r="B293" s="9"/>
    </row>
    <row r="294" spans="1:2" x14ac:dyDescent="0.3">
      <c r="A294" s="9"/>
      <c r="B294" s="9"/>
    </row>
    <row r="295" spans="1:2" x14ac:dyDescent="0.3">
      <c r="A295" s="9"/>
      <c r="B295" s="9"/>
    </row>
    <row r="296" spans="1:2" x14ac:dyDescent="0.3">
      <c r="A296" s="9"/>
      <c r="B296" s="9"/>
    </row>
    <row r="297" spans="1:2" x14ac:dyDescent="0.3">
      <c r="A297" s="9"/>
      <c r="B297" s="9"/>
    </row>
    <row r="298" spans="1:2" x14ac:dyDescent="0.3">
      <c r="A298" s="9"/>
      <c r="B298" s="9"/>
    </row>
    <row r="299" spans="1:2" x14ac:dyDescent="0.3">
      <c r="A299" s="9"/>
      <c r="B299" s="9"/>
    </row>
    <row r="300" spans="1:2" x14ac:dyDescent="0.3">
      <c r="A300" s="9"/>
      <c r="B300" s="9"/>
    </row>
    <row r="301" spans="1:2" x14ac:dyDescent="0.3">
      <c r="A301" s="9"/>
      <c r="B301" s="9"/>
    </row>
    <row r="302" spans="1:2" x14ac:dyDescent="0.3">
      <c r="A302" s="9"/>
      <c r="B302" s="9"/>
    </row>
    <row r="303" spans="1:2" x14ac:dyDescent="0.3">
      <c r="A303" s="9"/>
      <c r="B303" s="9"/>
    </row>
    <row r="304" spans="1:2" x14ac:dyDescent="0.3">
      <c r="A304" s="9"/>
      <c r="B304" s="9"/>
    </row>
    <row r="305" spans="1:2" x14ac:dyDescent="0.3">
      <c r="A305" s="9"/>
      <c r="B305" s="9"/>
    </row>
    <row r="306" spans="1:2" x14ac:dyDescent="0.3">
      <c r="A306" s="9"/>
      <c r="B306" s="9"/>
    </row>
    <row r="307" spans="1:2" x14ac:dyDescent="0.3">
      <c r="A307" s="9"/>
      <c r="B307" s="9"/>
    </row>
    <row r="308" spans="1:2" x14ac:dyDescent="0.3">
      <c r="A308" s="9"/>
      <c r="B308" s="9"/>
    </row>
    <row r="309" spans="1:2" x14ac:dyDescent="0.3">
      <c r="A309" s="9"/>
      <c r="B309" s="9"/>
    </row>
    <row r="310" spans="1:2" x14ac:dyDescent="0.3">
      <c r="A310" s="9"/>
      <c r="B310" s="9"/>
    </row>
    <row r="311" spans="1:2" x14ac:dyDescent="0.3">
      <c r="A311" s="9"/>
      <c r="B311" s="9"/>
    </row>
    <row r="312" spans="1:2" x14ac:dyDescent="0.3">
      <c r="A312" s="9"/>
      <c r="B312" s="9"/>
    </row>
    <row r="313" spans="1:2" x14ac:dyDescent="0.3">
      <c r="A313" s="9"/>
      <c r="B313" s="9"/>
    </row>
    <row r="314" spans="1:2" x14ac:dyDescent="0.3">
      <c r="A314" s="9"/>
      <c r="B314" s="9"/>
    </row>
    <row r="315" spans="1:2" x14ac:dyDescent="0.3">
      <c r="A315" s="9"/>
      <c r="B315" s="9"/>
    </row>
    <row r="316" spans="1:2" x14ac:dyDescent="0.3">
      <c r="A316" s="9"/>
      <c r="B316" s="9"/>
    </row>
    <row r="317" spans="1:2" x14ac:dyDescent="0.3">
      <c r="A317" s="9"/>
      <c r="B317" s="9"/>
    </row>
    <row r="318" spans="1:2" x14ac:dyDescent="0.3">
      <c r="A318" s="9"/>
      <c r="B318" s="9"/>
    </row>
  </sheetData>
  <mergeCells count="2">
    <mergeCell ref="A1:B1"/>
    <mergeCell ref="A2:B2"/>
  </mergeCells>
  <pageMargins left="0.7" right="0.7" top="0.75" bottom="0.75" header="0.3" footer="0.3"/>
  <pageSetup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A8314-532D-404A-BC3A-E611D62DC194}">
  <dimension ref="A1:G103"/>
  <sheetViews>
    <sheetView workbookViewId="0">
      <selection activeCell="B4" sqref="B4:B103"/>
    </sheetView>
  </sheetViews>
  <sheetFormatPr baseColWidth="10" defaultColWidth="11.453125" defaultRowHeight="14" x14ac:dyDescent="0.3"/>
  <cols>
    <col min="1" max="1" width="23.36328125" style="2" customWidth="1"/>
    <col min="2" max="2" width="32.36328125" style="2" customWidth="1"/>
    <col min="3" max="5" width="11.453125" style="2"/>
    <col min="6" max="6" width="15.6328125" style="2" customWidth="1"/>
    <col min="7" max="16384" width="11.453125" style="2"/>
  </cols>
  <sheetData>
    <row r="1" spans="1:7" x14ac:dyDescent="0.3">
      <c r="A1" s="58" t="s">
        <v>40</v>
      </c>
      <c r="B1" s="58"/>
    </row>
    <row r="2" spans="1:7" x14ac:dyDescent="0.3">
      <c r="A2" s="59" t="s">
        <v>41</v>
      </c>
      <c r="B2" s="59"/>
    </row>
    <row r="3" spans="1:7" ht="42" x14ac:dyDescent="0.3">
      <c r="A3" s="5" t="s">
        <v>42</v>
      </c>
      <c r="B3" s="5" t="s">
        <v>43</v>
      </c>
    </row>
    <row r="4" spans="1:7" x14ac:dyDescent="0.3">
      <c r="A4" s="10">
        <v>1</v>
      </c>
      <c r="B4" s="7">
        <v>109793</v>
      </c>
    </row>
    <row r="5" spans="1:7" x14ac:dyDescent="0.3">
      <c r="A5" s="10">
        <v>2</v>
      </c>
      <c r="B5" s="7">
        <v>109793</v>
      </c>
    </row>
    <row r="6" spans="1:7" x14ac:dyDescent="0.3">
      <c r="A6" s="10">
        <v>3</v>
      </c>
      <c r="B6" s="7">
        <v>109793</v>
      </c>
    </row>
    <row r="7" spans="1:7" x14ac:dyDescent="0.3">
      <c r="A7" s="10">
        <v>4</v>
      </c>
      <c r="B7" s="7">
        <v>109793</v>
      </c>
    </row>
    <row r="8" spans="1:7" x14ac:dyDescent="0.3">
      <c r="A8" s="10">
        <v>5</v>
      </c>
      <c r="B8" s="7">
        <v>109793</v>
      </c>
    </row>
    <row r="9" spans="1:7" x14ac:dyDescent="0.3">
      <c r="A9" s="10">
        <v>6</v>
      </c>
      <c r="B9" s="7">
        <v>109793</v>
      </c>
    </row>
    <row r="10" spans="1:7" x14ac:dyDescent="0.3">
      <c r="A10" s="10">
        <v>7</v>
      </c>
      <c r="B10" s="7">
        <v>109793</v>
      </c>
    </row>
    <row r="11" spans="1:7" x14ac:dyDescent="0.3">
      <c r="A11" s="10">
        <v>8</v>
      </c>
      <c r="B11" s="7">
        <v>109793</v>
      </c>
    </row>
    <row r="12" spans="1:7" x14ac:dyDescent="0.3">
      <c r="A12" s="10">
        <v>9</v>
      </c>
      <c r="B12" s="7">
        <v>109793</v>
      </c>
    </row>
    <row r="13" spans="1:7" x14ac:dyDescent="0.3">
      <c r="A13" s="10">
        <v>10</v>
      </c>
      <c r="B13" s="7">
        <v>109793</v>
      </c>
    </row>
    <row r="14" spans="1:7" x14ac:dyDescent="0.3">
      <c r="A14" s="10">
        <v>11</v>
      </c>
      <c r="B14" s="7">
        <v>109793</v>
      </c>
    </row>
    <row r="15" spans="1:7" x14ac:dyDescent="0.3">
      <c r="A15" s="10">
        <v>12</v>
      </c>
      <c r="B15" s="7">
        <v>109793</v>
      </c>
      <c r="F15" s="11"/>
      <c r="G15" s="12"/>
    </row>
    <row r="16" spans="1:7" x14ac:dyDescent="0.3">
      <c r="A16" s="10">
        <v>13</v>
      </c>
      <c r="B16" s="7">
        <v>109793</v>
      </c>
      <c r="F16" s="11"/>
      <c r="G16" s="12"/>
    </row>
    <row r="17" spans="1:3" x14ac:dyDescent="0.3">
      <c r="A17" s="10">
        <v>14</v>
      </c>
      <c r="B17" s="7">
        <v>109793</v>
      </c>
    </row>
    <row r="18" spans="1:3" x14ac:dyDescent="0.3">
      <c r="A18" s="10">
        <v>15</v>
      </c>
      <c r="B18" s="7">
        <v>109793</v>
      </c>
      <c r="C18" s="8"/>
    </row>
    <row r="19" spans="1:3" x14ac:dyDescent="0.3">
      <c r="A19" s="10">
        <v>16</v>
      </c>
      <c r="B19" s="7">
        <v>109793</v>
      </c>
    </row>
    <row r="20" spans="1:3" x14ac:dyDescent="0.3">
      <c r="A20" s="10">
        <v>17</v>
      </c>
      <c r="B20" s="7">
        <v>109793</v>
      </c>
    </row>
    <row r="21" spans="1:3" x14ac:dyDescent="0.3">
      <c r="A21" s="10">
        <v>18</v>
      </c>
      <c r="B21" s="7">
        <v>109793</v>
      </c>
    </row>
    <row r="22" spans="1:3" x14ac:dyDescent="0.3">
      <c r="A22" s="10">
        <v>19</v>
      </c>
      <c r="B22" s="7">
        <v>109793</v>
      </c>
    </row>
    <row r="23" spans="1:3" x14ac:dyDescent="0.3">
      <c r="A23" s="10">
        <v>20</v>
      </c>
      <c r="B23" s="7">
        <v>146384</v>
      </c>
    </row>
    <row r="24" spans="1:3" x14ac:dyDescent="0.3">
      <c r="A24" s="10">
        <v>21</v>
      </c>
      <c r="B24" s="7">
        <v>146384</v>
      </c>
    </row>
    <row r="25" spans="1:3" x14ac:dyDescent="0.3">
      <c r="A25" s="10">
        <v>22</v>
      </c>
      <c r="B25" s="7">
        <v>146384</v>
      </c>
    </row>
    <row r="26" spans="1:3" x14ac:dyDescent="0.3">
      <c r="A26" s="10">
        <v>23</v>
      </c>
      <c r="B26" s="7">
        <v>146384</v>
      </c>
    </row>
    <row r="27" spans="1:3" x14ac:dyDescent="0.3">
      <c r="A27" s="10">
        <v>24</v>
      </c>
      <c r="B27" s="7">
        <v>146384</v>
      </c>
    </row>
    <row r="28" spans="1:3" x14ac:dyDescent="0.3">
      <c r="A28" s="10">
        <v>25</v>
      </c>
      <c r="B28" s="7">
        <v>146384</v>
      </c>
    </row>
    <row r="29" spans="1:3" x14ac:dyDescent="0.3">
      <c r="A29" s="10">
        <v>26</v>
      </c>
      <c r="B29" s="7">
        <v>146384</v>
      </c>
    </row>
    <row r="30" spans="1:3" x14ac:dyDescent="0.3">
      <c r="A30" s="10">
        <v>27</v>
      </c>
      <c r="B30" s="7">
        <v>146384</v>
      </c>
    </row>
    <row r="31" spans="1:3" x14ac:dyDescent="0.3">
      <c r="A31" s="10">
        <v>28</v>
      </c>
      <c r="B31" s="7">
        <v>146384</v>
      </c>
    </row>
    <row r="32" spans="1:3" x14ac:dyDescent="0.3">
      <c r="A32" s="10">
        <v>29</v>
      </c>
      <c r="B32" s="7">
        <v>146384</v>
      </c>
    </row>
    <row r="33" spans="1:7" x14ac:dyDescent="0.3">
      <c r="A33" s="10">
        <v>30</v>
      </c>
      <c r="B33" s="7">
        <v>146384</v>
      </c>
    </row>
    <row r="34" spans="1:7" x14ac:dyDescent="0.3">
      <c r="A34" s="10">
        <v>31</v>
      </c>
      <c r="B34" s="7">
        <v>146384</v>
      </c>
    </row>
    <row r="35" spans="1:7" x14ac:dyDescent="0.3">
      <c r="A35" s="10">
        <v>32</v>
      </c>
      <c r="B35" s="7">
        <v>146384</v>
      </c>
      <c r="F35" s="11"/>
      <c r="G35" s="12"/>
    </row>
    <row r="36" spans="1:7" x14ac:dyDescent="0.3">
      <c r="A36" s="10">
        <v>33</v>
      </c>
      <c r="B36" s="7">
        <v>146384</v>
      </c>
      <c r="F36" s="11"/>
      <c r="G36" s="12"/>
    </row>
    <row r="37" spans="1:7" x14ac:dyDescent="0.3">
      <c r="A37" s="10">
        <v>34</v>
      </c>
      <c r="B37" s="7">
        <v>146384</v>
      </c>
    </row>
    <row r="38" spans="1:7" x14ac:dyDescent="0.3">
      <c r="A38" s="10">
        <v>35</v>
      </c>
      <c r="B38" s="7">
        <v>146384</v>
      </c>
    </row>
    <row r="39" spans="1:7" x14ac:dyDescent="0.3">
      <c r="A39" s="10">
        <v>36</v>
      </c>
      <c r="B39" s="7">
        <v>146384</v>
      </c>
    </row>
    <row r="40" spans="1:7" x14ac:dyDescent="0.3">
      <c r="A40" s="10">
        <v>37</v>
      </c>
      <c r="B40" s="7">
        <v>146384</v>
      </c>
    </row>
    <row r="41" spans="1:7" x14ac:dyDescent="0.3">
      <c r="A41" s="10">
        <v>38</v>
      </c>
      <c r="B41" s="7">
        <v>146384</v>
      </c>
    </row>
    <row r="42" spans="1:7" x14ac:dyDescent="0.3">
      <c r="A42" s="10">
        <v>39</v>
      </c>
      <c r="B42" s="7">
        <v>146384</v>
      </c>
    </row>
    <row r="43" spans="1:7" x14ac:dyDescent="0.3">
      <c r="A43" s="10">
        <v>40</v>
      </c>
      <c r="B43" s="7">
        <v>182987</v>
      </c>
    </row>
    <row r="44" spans="1:7" x14ac:dyDescent="0.3">
      <c r="A44" s="10">
        <v>41</v>
      </c>
      <c r="B44" s="7">
        <v>182987</v>
      </c>
    </row>
    <row r="45" spans="1:7" x14ac:dyDescent="0.3">
      <c r="A45" s="10">
        <v>42</v>
      </c>
      <c r="B45" s="7">
        <v>182987</v>
      </c>
    </row>
    <row r="46" spans="1:7" x14ac:dyDescent="0.3">
      <c r="A46" s="10">
        <v>43</v>
      </c>
      <c r="B46" s="7">
        <v>182987</v>
      </c>
    </row>
    <row r="47" spans="1:7" x14ac:dyDescent="0.3">
      <c r="A47" s="10">
        <v>44</v>
      </c>
      <c r="B47" s="7">
        <v>182987</v>
      </c>
    </row>
    <row r="48" spans="1:7" x14ac:dyDescent="0.3">
      <c r="A48" s="10">
        <v>45</v>
      </c>
      <c r="B48" s="7">
        <v>182987</v>
      </c>
    </row>
    <row r="49" spans="1:2" x14ac:dyDescent="0.3">
      <c r="A49" s="10">
        <v>46</v>
      </c>
      <c r="B49" s="7">
        <v>182987</v>
      </c>
    </row>
    <row r="50" spans="1:2" x14ac:dyDescent="0.3">
      <c r="A50" s="10">
        <v>47</v>
      </c>
      <c r="B50" s="7">
        <v>182987</v>
      </c>
    </row>
    <row r="51" spans="1:2" x14ac:dyDescent="0.3">
      <c r="A51" s="10">
        <v>48</v>
      </c>
      <c r="B51" s="7">
        <v>182987</v>
      </c>
    </row>
    <row r="52" spans="1:2" x14ac:dyDescent="0.3">
      <c r="A52" s="10">
        <v>49</v>
      </c>
      <c r="B52" s="7">
        <v>182987</v>
      </c>
    </row>
    <row r="53" spans="1:2" x14ac:dyDescent="0.3">
      <c r="A53" s="10">
        <v>50</v>
      </c>
      <c r="B53" s="7">
        <v>182987</v>
      </c>
    </row>
    <row r="54" spans="1:2" x14ac:dyDescent="0.3">
      <c r="A54" s="10">
        <v>51</v>
      </c>
      <c r="B54" s="7">
        <v>182987</v>
      </c>
    </row>
    <row r="55" spans="1:2" x14ac:dyDescent="0.3">
      <c r="A55" s="10">
        <v>52</v>
      </c>
      <c r="B55" s="7">
        <v>182987</v>
      </c>
    </row>
    <row r="56" spans="1:2" x14ac:dyDescent="0.3">
      <c r="A56" s="10">
        <v>53</v>
      </c>
      <c r="B56" s="7">
        <v>182987</v>
      </c>
    </row>
    <row r="57" spans="1:2" x14ac:dyDescent="0.3">
      <c r="A57" s="10">
        <v>54</v>
      </c>
      <c r="B57" s="7">
        <v>182987</v>
      </c>
    </row>
    <row r="58" spans="1:2" x14ac:dyDescent="0.3">
      <c r="A58" s="10">
        <v>55</v>
      </c>
      <c r="B58" s="7">
        <v>182987</v>
      </c>
    </row>
    <row r="59" spans="1:2" x14ac:dyDescent="0.3">
      <c r="A59" s="10">
        <v>56</v>
      </c>
      <c r="B59" s="7">
        <v>182987</v>
      </c>
    </row>
    <row r="60" spans="1:2" x14ac:dyDescent="0.3">
      <c r="A60" s="10">
        <v>57</v>
      </c>
      <c r="B60" s="7">
        <v>182987</v>
      </c>
    </row>
    <row r="61" spans="1:2" x14ac:dyDescent="0.3">
      <c r="A61" s="10">
        <v>58</v>
      </c>
      <c r="B61" s="7">
        <v>182987</v>
      </c>
    </row>
    <row r="62" spans="1:2" x14ac:dyDescent="0.3">
      <c r="A62" s="10">
        <v>59</v>
      </c>
      <c r="B62" s="7">
        <v>182987</v>
      </c>
    </row>
    <row r="63" spans="1:2" x14ac:dyDescent="0.3">
      <c r="A63" s="10">
        <v>60</v>
      </c>
      <c r="B63" s="7">
        <v>188843</v>
      </c>
    </row>
    <row r="64" spans="1:2" x14ac:dyDescent="0.3">
      <c r="A64" s="10">
        <v>61</v>
      </c>
      <c r="B64" s="7">
        <v>188843</v>
      </c>
    </row>
    <row r="65" spans="1:6" x14ac:dyDescent="0.3">
      <c r="A65" s="10">
        <v>62</v>
      </c>
      <c r="B65" s="7">
        <v>188843</v>
      </c>
    </row>
    <row r="66" spans="1:6" x14ac:dyDescent="0.3">
      <c r="A66" s="10">
        <v>63</v>
      </c>
      <c r="B66" s="7">
        <v>188843</v>
      </c>
    </row>
    <row r="67" spans="1:6" x14ac:dyDescent="0.3">
      <c r="A67" s="10">
        <v>64</v>
      </c>
      <c r="B67" s="7">
        <v>188843</v>
      </c>
    </row>
    <row r="68" spans="1:6" x14ac:dyDescent="0.3">
      <c r="A68" s="10">
        <v>65</v>
      </c>
      <c r="B68" s="7">
        <v>204581</v>
      </c>
    </row>
    <row r="69" spans="1:6" x14ac:dyDescent="0.3">
      <c r="A69" s="10">
        <v>66</v>
      </c>
      <c r="B69" s="7">
        <v>204581</v>
      </c>
      <c r="E69" s="11"/>
      <c r="F69" s="12"/>
    </row>
    <row r="70" spans="1:6" x14ac:dyDescent="0.3">
      <c r="A70" s="10">
        <v>67</v>
      </c>
      <c r="B70" s="7">
        <v>204581</v>
      </c>
      <c r="E70" s="11"/>
      <c r="F70" s="12"/>
    </row>
    <row r="71" spans="1:6" x14ac:dyDescent="0.3">
      <c r="A71" s="10">
        <v>68</v>
      </c>
      <c r="B71" s="7">
        <v>204581</v>
      </c>
      <c r="E71" s="11"/>
      <c r="F71" s="12"/>
    </row>
    <row r="72" spans="1:6" x14ac:dyDescent="0.3">
      <c r="A72" s="10">
        <v>69</v>
      </c>
      <c r="B72" s="7">
        <v>204581</v>
      </c>
      <c r="E72" s="11"/>
      <c r="F72" s="12"/>
    </row>
    <row r="73" spans="1:6" x14ac:dyDescent="0.3">
      <c r="A73" s="10">
        <v>70</v>
      </c>
      <c r="B73" s="7">
        <v>220316</v>
      </c>
    </row>
    <row r="74" spans="1:6" x14ac:dyDescent="0.3">
      <c r="A74" s="10">
        <v>71</v>
      </c>
      <c r="B74" s="7">
        <v>220316</v>
      </c>
    </row>
    <row r="75" spans="1:6" x14ac:dyDescent="0.3">
      <c r="A75" s="10">
        <v>72</v>
      </c>
      <c r="B75" s="7">
        <v>220316</v>
      </c>
    </row>
    <row r="76" spans="1:6" x14ac:dyDescent="0.3">
      <c r="A76" s="10">
        <v>73</v>
      </c>
      <c r="B76" s="7">
        <v>220316</v>
      </c>
    </row>
    <row r="77" spans="1:6" x14ac:dyDescent="0.3">
      <c r="A77" s="10">
        <v>74</v>
      </c>
      <c r="B77" s="7">
        <v>220316</v>
      </c>
    </row>
    <row r="78" spans="1:6" x14ac:dyDescent="0.3">
      <c r="A78" s="10">
        <v>75</v>
      </c>
      <c r="B78" s="7">
        <v>236057</v>
      </c>
    </row>
    <row r="79" spans="1:6" x14ac:dyDescent="0.3">
      <c r="A79" s="10">
        <v>76</v>
      </c>
      <c r="B79" s="7">
        <v>236057</v>
      </c>
    </row>
    <row r="80" spans="1:6" x14ac:dyDescent="0.3">
      <c r="A80" s="10">
        <v>77</v>
      </c>
      <c r="B80" s="7">
        <v>236057</v>
      </c>
    </row>
    <row r="81" spans="1:2" x14ac:dyDescent="0.3">
      <c r="A81" s="10">
        <v>78</v>
      </c>
      <c r="B81" s="7">
        <v>236057</v>
      </c>
    </row>
    <row r="82" spans="1:2" x14ac:dyDescent="0.3">
      <c r="A82" s="10">
        <v>79</v>
      </c>
      <c r="B82" s="7">
        <v>236057</v>
      </c>
    </row>
    <row r="83" spans="1:2" x14ac:dyDescent="0.3">
      <c r="A83" s="10">
        <v>80</v>
      </c>
      <c r="B83" s="7">
        <v>251792</v>
      </c>
    </row>
    <row r="84" spans="1:2" x14ac:dyDescent="0.3">
      <c r="A84" s="10">
        <v>81</v>
      </c>
      <c r="B84" s="7">
        <v>251792</v>
      </c>
    </row>
    <row r="85" spans="1:2" x14ac:dyDescent="0.3">
      <c r="A85" s="10">
        <v>82</v>
      </c>
      <c r="B85" s="7">
        <v>251792</v>
      </c>
    </row>
    <row r="86" spans="1:2" x14ac:dyDescent="0.3">
      <c r="A86" s="10">
        <v>83</v>
      </c>
      <c r="B86" s="7">
        <v>251792</v>
      </c>
    </row>
    <row r="87" spans="1:2" x14ac:dyDescent="0.3">
      <c r="A87" s="10">
        <v>84</v>
      </c>
      <c r="B87" s="7">
        <v>251792</v>
      </c>
    </row>
    <row r="88" spans="1:2" x14ac:dyDescent="0.3">
      <c r="A88" s="10">
        <v>85</v>
      </c>
      <c r="B88" s="7">
        <v>267527</v>
      </c>
    </row>
    <row r="89" spans="1:2" x14ac:dyDescent="0.3">
      <c r="A89" s="10">
        <v>86</v>
      </c>
      <c r="B89" s="7">
        <v>267527</v>
      </c>
    </row>
    <row r="90" spans="1:2" x14ac:dyDescent="0.3">
      <c r="A90" s="10">
        <v>87</v>
      </c>
      <c r="B90" s="7">
        <v>267527</v>
      </c>
    </row>
    <row r="91" spans="1:2" x14ac:dyDescent="0.3">
      <c r="A91" s="10">
        <v>88</v>
      </c>
      <c r="B91" s="7">
        <v>267527</v>
      </c>
    </row>
    <row r="92" spans="1:2" x14ac:dyDescent="0.3">
      <c r="A92" s="10">
        <v>89</v>
      </c>
      <c r="B92" s="7">
        <v>267527</v>
      </c>
    </row>
    <row r="93" spans="1:2" x14ac:dyDescent="0.3">
      <c r="A93" s="10">
        <v>90</v>
      </c>
      <c r="B93" s="7">
        <v>283261</v>
      </c>
    </row>
    <row r="94" spans="1:2" x14ac:dyDescent="0.3">
      <c r="A94" s="10">
        <v>91</v>
      </c>
      <c r="B94" s="7">
        <v>283261</v>
      </c>
    </row>
    <row r="95" spans="1:2" x14ac:dyDescent="0.3">
      <c r="A95" s="10">
        <v>92</v>
      </c>
      <c r="B95" s="7">
        <v>283261</v>
      </c>
    </row>
    <row r="96" spans="1:2" x14ac:dyDescent="0.3">
      <c r="A96" s="10">
        <v>93</v>
      </c>
      <c r="B96" s="7">
        <v>283261</v>
      </c>
    </row>
    <row r="97" spans="1:2" x14ac:dyDescent="0.3">
      <c r="A97" s="10">
        <v>94</v>
      </c>
      <c r="B97" s="7">
        <v>283261</v>
      </c>
    </row>
    <row r="98" spans="1:2" x14ac:dyDescent="0.3">
      <c r="A98" s="10">
        <v>95</v>
      </c>
      <c r="B98" s="7">
        <v>298996</v>
      </c>
    </row>
    <row r="99" spans="1:2" x14ac:dyDescent="0.3">
      <c r="A99" s="10">
        <v>96</v>
      </c>
      <c r="B99" s="7">
        <v>298996</v>
      </c>
    </row>
    <row r="100" spans="1:2" x14ac:dyDescent="0.3">
      <c r="A100" s="10">
        <v>97</v>
      </c>
      <c r="B100" s="7">
        <v>298996</v>
      </c>
    </row>
    <row r="101" spans="1:2" x14ac:dyDescent="0.3">
      <c r="A101" s="10">
        <v>98</v>
      </c>
      <c r="B101" s="7">
        <v>298996</v>
      </c>
    </row>
    <row r="102" spans="1:2" x14ac:dyDescent="0.3">
      <c r="A102" s="10">
        <v>99</v>
      </c>
      <c r="B102" s="7">
        <v>298996</v>
      </c>
    </row>
    <row r="103" spans="1:2" x14ac:dyDescent="0.3">
      <c r="A103" s="10">
        <v>100</v>
      </c>
      <c r="B103" s="7">
        <v>314731</v>
      </c>
    </row>
  </sheetData>
  <mergeCells count="2">
    <mergeCell ref="A1:B1"/>
    <mergeCell ref="A2:B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F7B38-88C4-4025-A3FB-0519D7832F31}">
  <dimension ref="A1:B27"/>
  <sheetViews>
    <sheetView workbookViewId="0">
      <selection activeCell="B4" sqref="B4:B103"/>
    </sheetView>
  </sheetViews>
  <sheetFormatPr baseColWidth="10" defaultColWidth="11.453125" defaultRowHeight="14" x14ac:dyDescent="0.3"/>
  <cols>
    <col min="1" max="1" width="60.453125" style="2" customWidth="1"/>
    <col min="2" max="2" width="11.453125" style="13"/>
    <col min="3" max="16384" width="11.453125" style="2"/>
  </cols>
  <sheetData>
    <row r="1" spans="1:2" x14ac:dyDescent="0.3">
      <c r="A1" s="1" t="s">
        <v>44</v>
      </c>
    </row>
    <row r="2" spans="1:2" x14ac:dyDescent="0.3">
      <c r="A2" s="2" t="s">
        <v>45</v>
      </c>
    </row>
    <row r="3" spans="1:2" x14ac:dyDescent="0.3">
      <c r="A3" s="14" t="s">
        <v>46</v>
      </c>
      <c r="B3" s="15" t="s">
        <v>47</v>
      </c>
    </row>
    <row r="4" spans="1:2" x14ac:dyDescent="0.3">
      <c r="A4" s="3" t="s">
        <v>7</v>
      </c>
      <c r="B4" s="16">
        <v>1.2</v>
      </c>
    </row>
    <row r="5" spans="1:2" x14ac:dyDescent="0.3">
      <c r="A5" s="3" t="s">
        <v>48</v>
      </c>
      <c r="B5" s="16">
        <v>1.07</v>
      </c>
    </row>
    <row r="6" spans="1:2" x14ac:dyDescent="0.3">
      <c r="A6" s="3" t="s">
        <v>49</v>
      </c>
      <c r="B6" s="16">
        <v>1.02</v>
      </c>
    </row>
    <row r="7" spans="1:2" x14ac:dyDescent="0.3">
      <c r="A7" s="4" t="s">
        <v>50</v>
      </c>
      <c r="B7" s="17">
        <v>1</v>
      </c>
    </row>
    <row r="8" spans="1:2" x14ac:dyDescent="0.3">
      <c r="A8" s="4" t="s">
        <v>51</v>
      </c>
      <c r="B8" s="17">
        <v>1</v>
      </c>
    </row>
    <row r="9" spans="1:2" x14ac:dyDescent="0.3">
      <c r="A9" s="4" t="s">
        <v>52</v>
      </c>
      <c r="B9" s="17">
        <v>2</v>
      </c>
    </row>
    <row r="10" spans="1:2" x14ac:dyDescent="0.3">
      <c r="A10" s="4" t="s">
        <v>53</v>
      </c>
      <c r="B10" s="17">
        <v>1.6</v>
      </c>
    </row>
    <row r="11" spans="1:2" x14ac:dyDescent="0.3">
      <c r="A11" s="4" t="s">
        <v>54</v>
      </c>
      <c r="B11" s="17">
        <v>1.25</v>
      </c>
    </row>
    <row r="12" spans="1:2" x14ac:dyDescent="0.3">
      <c r="A12" s="3" t="s">
        <v>55</v>
      </c>
      <c r="B12" s="16">
        <v>1</v>
      </c>
    </row>
    <row r="13" spans="1:2" x14ac:dyDescent="0.3">
      <c r="A13" s="4" t="s">
        <v>56</v>
      </c>
      <c r="B13" s="17">
        <v>1.1499999999999999</v>
      </c>
    </row>
    <row r="14" spans="1:2" x14ac:dyDescent="0.3">
      <c r="A14" s="4" t="s">
        <v>57</v>
      </c>
      <c r="B14" s="17">
        <v>1.6</v>
      </c>
    </row>
    <row r="15" spans="1:2" x14ac:dyDescent="0.3">
      <c r="A15" s="4" t="s">
        <v>58</v>
      </c>
      <c r="B15" s="17">
        <v>1</v>
      </c>
    </row>
    <row r="16" spans="1:2" ht="16.5" customHeight="1" x14ac:dyDescent="0.3">
      <c r="A16" s="4" t="s">
        <v>59</v>
      </c>
      <c r="B16" s="17">
        <v>1.1200000000000001</v>
      </c>
    </row>
    <row r="17" spans="1:2" x14ac:dyDescent="0.3">
      <c r="A17" s="4" t="s">
        <v>60</v>
      </c>
      <c r="B17" s="17">
        <v>1</v>
      </c>
    </row>
    <row r="18" spans="1:2" x14ac:dyDescent="0.3">
      <c r="A18" s="4" t="s">
        <v>61</v>
      </c>
      <c r="B18" s="17">
        <v>1.03</v>
      </c>
    </row>
    <row r="19" spans="1:2" x14ac:dyDescent="0.3">
      <c r="A19" s="4" t="s">
        <v>62</v>
      </c>
      <c r="B19" s="17">
        <v>1.05</v>
      </c>
    </row>
    <row r="20" spans="1:2" x14ac:dyDescent="0.3">
      <c r="A20" s="4" t="s">
        <v>63</v>
      </c>
      <c r="B20" s="17">
        <v>1</v>
      </c>
    </row>
    <row r="21" spans="1:2" x14ac:dyDescent="0.3">
      <c r="A21" s="4" t="s">
        <v>64</v>
      </c>
      <c r="B21" s="17">
        <v>1</v>
      </c>
    </row>
    <row r="22" spans="1:2" x14ac:dyDescent="0.3">
      <c r="A22" s="3" t="s">
        <v>65</v>
      </c>
      <c r="B22" s="16">
        <v>1.07</v>
      </c>
    </row>
    <row r="23" spans="1:2" x14ac:dyDescent="0.3">
      <c r="A23" s="4" t="s">
        <v>66</v>
      </c>
      <c r="B23" s="17">
        <v>1.43</v>
      </c>
    </row>
    <row r="24" spans="1:2" x14ac:dyDescent="0.3">
      <c r="A24" s="4" t="s">
        <v>67</v>
      </c>
      <c r="B24" s="17">
        <v>4</v>
      </c>
    </row>
    <row r="25" spans="1:2" ht="28" x14ac:dyDescent="0.3">
      <c r="A25" s="4" t="s">
        <v>68</v>
      </c>
      <c r="B25" s="17">
        <v>1.6</v>
      </c>
    </row>
    <row r="26" spans="1:2" x14ac:dyDescent="0.3">
      <c r="A26" s="3" t="s">
        <v>69</v>
      </c>
      <c r="B26" s="16">
        <v>1.1200000000000001</v>
      </c>
    </row>
    <row r="27" spans="1:2" x14ac:dyDescent="0.3">
      <c r="A27" s="3" t="s">
        <v>70</v>
      </c>
      <c r="B27" s="16">
        <v>1.05</v>
      </c>
    </row>
  </sheetData>
  <autoFilter ref="A3:B3" xr:uid="{BE4F7B38-88C4-4025-A3FB-0519D7832F31}">
    <sortState xmlns:xlrd2="http://schemas.microsoft.com/office/spreadsheetml/2017/richdata2" ref="A4:B27">
      <sortCondition ref="A3"/>
    </sortState>
  </autoFilter>
  <phoneticPr fontId="1"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D7E63D2E203C948B32C33A0316D65A3" ma:contentTypeVersion="22" ma:contentTypeDescription="Crée un document." ma:contentTypeScope="" ma:versionID="770b22b01081fb5ec962038bcc088ee4">
  <xsd:schema xmlns:xsd="http://www.w3.org/2001/XMLSchema" xmlns:xs="http://www.w3.org/2001/XMLSchema" xmlns:p="http://schemas.microsoft.com/office/2006/metadata/properties" xmlns:ns1="http://schemas.microsoft.com/sharepoint/v3" xmlns:ns2="47c27017-e73c-4e54-903c-dc144239611a" xmlns:ns3="d6c65696-463d-4959-95b7-2a40862d2fc0" targetNamespace="http://schemas.microsoft.com/office/2006/metadata/properties" ma:root="true" ma:fieldsID="3a8fda24f5a264ed8926ed43ad7776b3" ns1:_="" ns2:_="" ns3:_="">
    <xsd:import namespace="http://schemas.microsoft.com/sharepoint/v3"/>
    <xsd:import namespace="47c27017-e73c-4e54-903c-dc144239611a"/>
    <xsd:import namespace="d6c65696-463d-4959-95b7-2a40862d2fc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_Flow_SignoffStatus" minOccurs="0"/>
                <xsd:element ref="ns3:SharedWithUsers" minOccurs="0"/>
                <xsd:element ref="ns3:SharedWithDetails" minOccurs="0"/>
                <xsd:element ref="ns2:MediaServiceOCR" minOccurs="0"/>
                <xsd:element ref="ns2:MediaServiceGenerationTime" minOccurs="0"/>
                <xsd:element ref="ns2:MediaServiceEventHashCode" minOccurs="0"/>
                <xsd:element ref="ns2:MediaServiceLocation" minOccurs="0"/>
                <xsd:element ref="ns2:lcf76f155ced4ddcb4097134ff3c332f" minOccurs="0"/>
                <xsd:element ref="ns3:TaxCatchAll" minOccurs="0"/>
                <xsd:element ref="ns2:NomCPE" minOccurs="0"/>
                <xsd:element ref="ns2:MediaServiceObjectDetectorVersion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8" nillable="true" ma:displayName="Propriétés de la stratégie de conformité unifiée" ma:hidden="true" ma:internalName="_ip_UnifiedCompliancePolicyProperties">
      <xsd:simpleType>
        <xsd:restriction base="dms:Note"/>
      </xsd:simpleType>
    </xsd:element>
    <xsd:element name="_ip_UnifiedCompliancePolicyUIAction" ma:index="29" nillable="true" ma:displayName="Action d’interface utilisateur de la stratégie de conformité unifiée"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7c27017-e73c-4e54-903c-dc14423961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_Flow_SignoffStatus" ma:index="15" nillable="true" ma:displayName="Sign-off status" ma:internalName="Sign_x002d_off_x0020_status">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Balises d’images" ma:readOnly="false" ma:fieldId="{5cf76f15-5ced-4ddc-b409-7134ff3c332f}" ma:taxonomyMulti="true" ma:sspId="4b20bcda-1cc1-4f4a-8fb7-1a6338c1045d" ma:termSetId="09814cd3-568e-fe90-9814-8d621ff8fb84" ma:anchorId="fba54fb3-c3e1-fe81-a776-ca4b69148c4d" ma:open="true" ma:isKeyword="false">
      <xsd:complexType>
        <xsd:sequence>
          <xsd:element ref="pc:Terms" minOccurs="0" maxOccurs="1"/>
        </xsd:sequence>
      </xsd:complexType>
    </xsd:element>
    <xsd:element name="NomCPE" ma:index="25" nillable="true" ma:displayName="NomCPE" ma:format="Dropdown" ma:internalName="NomCPE">
      <xsd:simpleType>
        <xsd:restriction base="dms:Text">
          <xsd:maxLength value="255"/>
        </xsd:restriction>
      </xsd:simple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6c65696-463d-4959-95b7-2a40862d2fc0" elementFormDefault="qualified">
    <xsd:import namespace="http://schemas.microsoft.com/office/2006/documentManagement/types"/>
    <xsd:import namespace="http://schemas.microsoft.com/office/infopath/2007/PartnerControls"/>
    <xsd:element name="SharedWithUsers" ma:index="16"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Partagé avec détails" ma:internalName="SharedWithDetails" ma:readOnly="true">
      <xsd:simpleType>
        <xsd:restriction base="dms:Note">
          <xsd:maxLength value="255"/>
        </xsd:restriction>
      </xsd:simpleType>
    </xsd:element>
    <xsd:element name="TaxCatchAll" ma:index="24" nillable="true" ma:displayName="Taxonomy Catch All Column" ma:hidden="true" ma:list="{c8c90101-c7bc-4585-9df7-641af76733fc}" ma:internalName="TaxCatchAll" ma:showField="CatchAllData" ma:web="d6c65696-463d-4959-95b7-2a40862d2f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47c27017-e73c-4e54-903c-dc144239611a" xsi:nil="true"/>
    <lcf76f155ced4ddcb4097134ff3c332f xmlns="47c27017-e73c-4e54-903c-dc144239611a">
      <Terms xmlns="http://schemas.microsoft.com/office/infopath/2007/PartnerControls"/>
    </lcf76f155ced4ddcb4097134ff3c332f>
    <TaxCatchAll xmlns="d6c65696-463d-4959-95b7-2a40862d2fc0" xsi:nil="true"/>
    <NomCPE xmlns="47c27017-e73c-4e54-903c-dc144239611a" xsi:nil="true"/>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253035F3-CE89-4AEC-986F-D6A6AD960284}">
  <ds:schemaRefs>
    <ds:schemaRef ds:uri="http://schemas.microsoft.com/sharepoint/v3/contenttype/forms"/>
  </ds:schemaRefs>
</ds:datastoreItem>
</file>

<file path=customXml/itemProps2.xml><?xml version="1.0" encoding="utf-8"?>
<ds:datastoreItem xmlns:ds="http://schemas.openxmlformats.org/officeDocument/2006/customXml" ds:itemID="{EA15E18B-EE54-4C99-83AC-DD1FF8A6B6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7c27017-e73c-4e54-903c-dc144239611a"/>
    <ds:schemaRef ds:uri="d6c65696-463d-4959-95b7-2a40862d2f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D4C8FBD-97D6-4597-9752-B53B3F19C659}">
  <ds:schemaRefs>
    <ds:schemaRef ds:uri="http://schemas.openxmlformats.org/package/2006/metadata/core-properties"/>
    <ds:schemaRef ds:uri="http://schemas.microsoft.com/office/2006/documentManagement/types"/>
    <ds:schemaRef ds:uri="http://purl.org/dc/terms/"/>
    <ds:schemaRef ds:uri="http://purl.org/dc/elements/1.1/"/>
    <ds:schemaRef ds:uri="http://schemas.microsoft.com/office/2006/metadata/properties"/>
    <ds:schemaRef ds:uri="http://www.w3.org/XML/1998/namespace"/>
    <ds:schemaRef ds:uri="http://schemas.microsoft.com/office/infopath/2007/PartnerControls"/>
    <ds:schemaRef ds:uri="d6c65696-463d-4959-95b7-2a40862d2fc0"/>
    <ds:schemaRef ds:uri="47c27017-e73c-4e54-903c-dc144239611a"/>
    <ds:schemaRef ds:uri="http://purl.org/dc/dcmitype/"/>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Calcul amélioration locative</vt:lpstr>
      <vt:lpstr>Menu déroulant</vt:lpstr>
      <vt:lpstr>Superficie</vt:lpstr>
      <vt:lpstr>Annexe II</vt:lpstr>
      <vt:lpstr>Annexe III</vt:lpstr>
      <vt:lpstr>Annexe IV</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Isabelle Bacon</dc:creator>
  <cp:keywords/>
  <dc:description/>
  <cp:lastModifiedBy>Isabelle Bacon</cp:lastModifiedBy>
  <cp:revision/>
  <cp:lastPrinted>2022-06-29T19:49:27Z</cp:lastPrinted>
  <dcterms:created xsi:type="dcterms:W3CDTF">2021-06-14T15:23:28Z</dcterms:created>
  <dcterms:modified xsi:type="dcterms:W3CDTF">2024-07-15T15:17:02Z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0x010100DD7E63D2E203C948B32C33A0316D65A3</vt:lpwstr>
  </property>
  <property fmtid="{D5CDD505-2E9C-101B-9397-08002B2CF9AE}" pid="3" name="Order">
    <vt:r8>100</vt:r8>
  </property>
  <property fmtid="{D5CDD505-2E9C-101B-9397-08002B2CF9AE}" pid="4" name="MediaServiceImageTags">
    <vt:lpwstr/>
  </property>
</Properties>
</file>